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defaultThemeVersion="124226"/>
  <xr:revisionPtr revIDLastSave="0" documentId="13_ncr:1_{AC6F03CC-842D-4A7B-BB43-8D0E728F75CE}" xr6:coauthVersionLast="47" xr6:coauthVersionMax="47" xr10:uidLastSave="{00000000-0000-0000-0000-000000000000}"/>
  <bookViews>
    <workbookView xWindow="1650" yWindow="1680" windowWidth="27150" windowHeight="13920" tabRatio="773" activeTab="1" xr2:uid="{00000000-000D-0000-FFFF-FFFF00000000}"/>
  </bookViews>
  <sheets>
    <sheet name="E (Environment)" sheetId="39" r:id="rId1"/>
    <sheet name="S (Social)" sheetId="40" r:id="rId2"/>
    <sheet name="G (Governance) " sheetId="4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0" i="39" l="1"/>
  <c r="F160" i="39"/>
  <c r="G159" i="39"/>
  <c r="G158" i="39"/>
  <c r="G157" i="39"/>
  <c r="F148" i="39"/>
  <c r="E148" i="39"/>
  <c r="D148" i="39"/>
  <c r="F146" i="39"/>
  <c r="E146" i="39"/>
  <c r="D146" i="39"/>
  <c r="E72" i="39" l="1"/>
  <c r="D72" i="39"/>
  <c r="G106" i="39"/>
  <c r="F106" i="39"/>
  <c r="E106" i="39"/>
  <c r="D106" i="39"/>
  <c r="G116" i="39"/>
  <c r="F116" i="39"/>
  <c r="E116" i="39"/>
  <c r="G111" i="39"/>
  <c r="F111" i="39"/>
  <c r="E111" i="39"/>
  <c r="D111" i="39"/>
  <c r="E101" i="39"/>
  <c r="F101" i="39"/>
  <c r="G101" i="39"/>
  <c r="D101" i="39"/>
  <c r="F95" i="39" l="1"/>
  <c r="G95" i="39"/>
  <c r="E95" i="39"/>
  <c r="D95" i="39"/>
  <c r="D94" i="39"/>
  <c r="E94" i="39"/>
  <c r="F94" i="39"/>
  <c r="D93" i="39"/>
  <c r="E93" i="39"/>
  <c r="F93" i="39"/>
  <c r="F72" i="39" l="1"/>
  <c r="E123" i="39"/>
  <c r="E122" i="39"/>
  <c r="F122" i="39"/>
  <c r="F123" i="39"/>
  <c r="E124" i="39"/>
  <c r="F124" i="39"/>
  <c r="D124" i="39"/>
  <c r="D123" i="39"/>
  <c r="D122" i="39"/>
  <c r="D121" i="39" s="1"/>
  <c r="G22" i="39"/>
  <c r="G21" i="39"/>
  <c r="F121" i="39" l="1"/>
  <c r="E121" i="39"/>
  <c r="F73" i="40"/>
  <c r="F72" i="40"/>
  <c r="G124" i="39" l="1"/>
  <c r="G123" i="39"/>
  <c r="G122" i="39"/>
  <c r="G121" i="39" l="1"/>
  <c r="G72" i="39"/>
  <c r="G13" i="39"/>
  <c r="G25" i="39"/>
  <c r="F12" i="39" l="1"/>
  <c r="F13" i="39" s="1"/>
  <c r="C10" i="40"/>
  <c r="D10" i="40"/>
  <c r="C81" i="40"/>
  <c r="D81" i="40"/>
</calcChain>
</file>

<file path=xl/sharedStrings.xml><?xml version="1.0" encoding="utf-8"?>
<sst xmlns="http://schemas.openxmlformats.org/spreadsheetml/2006/main" count="1003" uniqueCount="265">
  <si>
    <t>-</t>
  </si>
  <si>
    <t>ESGデータ</t>
    <phoneticPr fontId="7"/>
  </si>
  <si>
    <t>（単位：件）</t>
    <rPh sb="4" eb="5">
      <t>ケン</t>
    </rPh>
    <phoneticPr fontId="7"/>
  </si>
  <si>
    <t>Dunn-Edwards</t>
    <phoneticPr fontId="7"/>
  </si>
  <si>
    <t>DuluxGroup</t>
    <phoneticPr fontId="7"/>
  </si>
  <si>
    <t>VOC</t>
    <phoneticPr fontId="7"/>
  </si>
  <si>
    <t>SOx</t>
    <phoneticPr fontId="7"/>
  </si>
  <si>
    <t>Dunn-Edwards</t>
  </si>
  <si>
    <t>DuluxGroup</t>
  </si>
  <si>
    <t>NOx</t>
    <phoneticPr fontId="7"/>
  </si>
  <si>
    <t>　NIPSEA</t>
    <phoneticPr fontId="7"/>
  </si>
  <si>
    <t>　DuluxGroup</t>
    <phoneticPr fontId="7"/>
  </si>
  <si>
    <t>-</t>
    <phoneticPr fontId="7"/>
  </si>
  <si>
    <t>-</t>
    <phoneticPr fontId="7"/>
  </si>
  <si>
    <t>-</t>
    <phoneticPr fontId="7"/>
  </si>
  <si>
    <t>JapanGroup</t>
    <phoneticPr fontId="7"/>
  </si>
  <si>
    <t>Scope1 data</t>
  </si>
  <si>
    <t>Scope2 data</t>
  </si>
  <si>
    <t>Scope3 data</t>
  </si>
  <si>
    <t>Scope1,2 data</t>
  </si>
  <si>
    <t>Scope1,2,3 data</t>
  </si>
  <si>
    <t>NIPSEA Group</t>
  </si>
  <si>
    <t>Japan Group</t>
  </si>
  <si>
    <t>Japan Group</t>
    <phoneticPr fontId="7"/>
  </si>
  <si>
    <t>category1</t>
  </si>
  <si>
    <t>category2</t>
  </si>
  <si>
    <t>category3</t>
  </si>
  <si>
    <t>category4</t>
  </si>
  <si>
    <t>category5</t>
  </si>
  <si>
    <t>category6</t>
  </si>
  <si>
    <t>category7</t>
  </si>
  <si>
    <t>category8</t>
  </si>
  <si>
    <t>category9</t>
  </si>
  <si>
    <t>category10</t>
  </si>
  <si>
    <t>category11</t>
  </si>
  <si>
    <t>category12</t>
  </si>
  <si>
    <t>category13</t>
  </si>
  <si>
    <t>category14</t>
  </si>
  <si>
    <t>category15</t>
  </si>
  <si>
    <t>Purchased goods and services</t>
  </si>
  <si>
    <t>Capital goods</t>
  </si>
  <si>
    <t>Fuel-and-energy-related activities</t>
    <phoneticPr fontId="7"/>
  </si>
  <si>
    <t>Upstream transportation and distribution</t>
  </si>
  <si>
    <t>Waste generated in operations</t>
  </si>
  <si>
    <t>Business travel</t>
  </si>
  <si>
    <t>Employee commuting</t>
  </si>
  <si>
    <t>Upstream leased assets</t>
  </si>
  <si>
    <t>Downstream transportation and distribution</t>
  </si>
  <si>
    <t>Processing of sold products</t>
  </si>
  <si>
    <t>Use of sold products</t>
  </si>
  <si>
    <t>Downstream leased assets</t>
  </si>
  <si>
    <t>Franchises</t>
  </si>
  <si>
    <t>Investments</t>
  </si>
  <si>
    <t>Other</t>
    <phoneticPr fontId="7"/>
  </si>
  <si>
    <t>Total</t>
    <phoneticPr fontId="7"/>
  </si>
  <si>
    <t>Franchises</t>
    <phoneticPr fontId="7"/>
  </si>
  <si>
    <t>Greenhouse gas emissions (Scope1, 2, 3)</t>
    <phoneticPr fontId="7"/>
  </si>
  <si>
    <t>Greenhouse gas emissions (Scope3)</t>
    <phoneticPr fontId="7"/>
  </si>
  <si>
    <t>End-of-life treatment of sold products</t>
    <phoneticPr fontId="7"/>
  </si>
  <si>
    <t xml:space="preserve">Energy consumption </t>
    <phoneticPr fontId="7"/>
  </si>
  <si>
    <t>Air pollution</t>
    <phoneticPr fontId="7"/>
  </si>
  <si>
    <t>Waste</t>
    <phoneticPr fontId="7"/>
  </si>
  <si>
    <t>Recovered (recycled, reused)</t>
    <phoneticPr fontId="7"/>
  </si>
  <si>
    <t>Non-recovered</t>
    <phoneticPr fontId="7"/>
  </si>
  <si>
    <t>Hazardous waste generated</t>
    <phoneticPr fontId="7"/>
  </si>
  <si>
    <t>Total waste generated</t>
    <phoneticPr fontId="7"/>
  </si>
  <si>
    <t>Water consumed</t>
    <phoneticPr fontId="7"/>
  </si>
  <si>
    <t>Water withdrawal</t>
    <phoneticPr fontId="7"/>
  </si>
  <si>
    <t>Water withdrawal detail</t>
    <phoneticPr fontId="7"/>
  </si>
  <si>
    <t>Use of lead compounds by year</t>
    <phoneticPr fontId="7"/>
  </si>
  <si>
    <t>Dust emissions (t)</t>
  </si>
  <si>
    <t>Total phosphorus emissions (t)</t>
  </si>
  <si>
    <t>Total nitrogen emissions (t)</t>
  </si>
  <si>
    <t>COD load / 1,000 tons product weight</t>
    <phoneticPr fontId="7"/>
  </si>
  <si>
    <t>(Unit: number)</t>
    <phoneticPr fontId="7"/>
  </si>
  <si>
    <t>(Unit: kg)</t>
    <phoneticPr fontId="7"/>
  </si>
  <si>
    <t>(Unit: 1,000 m3)</t>
    <phoneticPr fontId="7"/>
  </si>
  <si>
    <t>(Unit: ML)</t>
    <phoneticPr fontId="7"/>
  </si>
  <si>
    <t>(Unit: t)</t>
    <phoneticPr fontId="7"/>
  </si>
  <si>
    <t>(Unit: GJ)</t>
    <phoneticPr fontId="7"/>
  </si>
  <si>
    <t>(Unit: t-CO2)</t>
    <phoneticPr fontId="7"/>
  </si>
  <si>
    <t>As of October 31, 2023</t>
    <phoneticPr fontId="7"/>
  </si>
  <si>
    <t>Environment</t>
  </si>
  <si>
    <t>Leakage accidents</t>
    <phoneticPr fontId="7"/>
  </si>
  <si>
    <t>Lead compounds</t>
    <phoneticPr fontId="7"/>
  </si>
  <si>
    <t>Water</t>
    <phoneticPr fontId="7"/>
  </si>
  <si>
    <t>Social</t>
    <phoneticPr fontId="7"/>
  </si>
  <si>
    <t>&lt;Diversity &amp; Inclusion&gt;</t>
    <phoneticPr fontId="7"/>
  </si>
  <si>
    <t>Global</t>
    <phoneticPr fontId="7"/>
  </si>
  <si>
    <t>Group Total</t>
    <phoneticPr fontId="7"/>
  </si>
  <si>
    <t>　Japan</t>
    <phoneticPr fontId="7"/>
  </si>
  <si>
    <t>　Asia (Except Japan)</t>
    <phoneticPr fontId="7"/>
  </si>
  <si>
    <t>　Americas</t>
    <phoneticPr fontId="7"/>
  </si>
  <si>
    <t>　Oceania</t>
    <phoneticPr fontId="7"/>
  </si>
  <si>
    <t>　Other</t>
    <phoneticPr fontId="8"/>
  </si>
  <si>
    <t>　NPHD (non-consolidated)</t>
    <phoneticPr fontId="7"/>
  </si>
  <si>
    <t>Ratio of female employees</t>
  </si>
  <si>
    <t>Ratio of female employees and managers</t>
    <phoneticPr fontId="7"/>
  </si>
  <si>
    <t>Ratio of women in managerial positions</t>
  </si>
  <si>
    <t>Ratio of employees taking childcare leave</t>
    <phoneticPr fontId="7"/>
  </si>
  <si>
    <t>Male</t>
  </si>
  <si>
    <t>Male</t>
    <phoneticPr fontId="7"/>
  </si>
  <si>
    <t>Female</t>
  </si>
  <si>
    <t>Female</t>
    <phoneticPr fontId="7"/>
  </si>
  <si>
    <t>Newly hired employees</t>
    <phoneticPr fontId="7"/>
  </si>
  <si>
    <t>Gender</t>
    <phoneticPr fontId="7"/>
  </si>
  <si>
    <t>Number of employees</t>
    <phoneticPr fontId="7"/>
  </si>
  <si>
    <t>　Male</t>
    <phoneticPr fontId="7"/>
  </si>
  <si>
    <t>　Female</t>
    <phoneticPr fontId="7"/>
  </si>
  <si>
    <t>*Including contracted employees and other non-regular employees</t>
    <phoneticPr fontId="7"/>
  </si>
  <si>
    <t>Average age</t>
  </si>
  <si>
    <t>Average number of years worked</t>
  </si>
  <si>
    <t>Turnover</t>
    <phoneticPr fontId="7"/>
  </si>
  <si>
    <t>Ratio of full employees leaving the company at their own discretion</t>
    <phoneticPr fontId="7"/>
  </si>
  <si>
    <t>Ratio of employees with disabilities</t>
    <phoneticPr fontId="7"/>
  </si>
  <si>
    <t>Employees with disabilities</t>
    <phoneticPr fontId="7"/>
  </si>
  <si>
    <t>Non-regular employee</t>
    <phoneticPr fontId="7"/>
  </si>
  <si>
    <t>Monthly average overtime working hours</t>
    <phoneticPr fontId="7"/>
  </si>
  <si>
    <t>Non-managerial employees (regular employees)</t>
    <phoneticPr fontId="7"/>
  </si>
  <si>
    <t>&lt;Usage of employment system&gt;</t>
    <phoneticPr fontId="7"/>
  </si>
  <si>
    <t>Regular employees</t>
    <phoneticPr fontId="7"/>
  </si>
  <si>
    <t>&lt;Occupational safety and health&gt;</t>
    <phoneticPr fontId="7"/>
  </si>
  <si>
    <t>Recordable case rate (per 200,000 hours)</t>
    <phoneticPr fontId="7"/>
  </si>
  <si>
    <t>Lost workday case rate (per 200,000 hours)</t>
    <phoneticPr fontId="7"/>
  </si>
  <si>
    <t>Safety and health education</t>
  </si>
  <si>
    <t>Frequency rate of lost time injury accidents</t>
  </si>
  <si>
    <t>Nippon Paint Holdings</t>
    <phoneticPr fontId="7"/>
  </si>
  <si>
    <t>Manufacturing industry average</t>
    <phoneticPr fontId="7"/>
  </si>
  <si>
    <t>Chemical industry average</t>
    <phoneticPr fontId="7"/>
  </si>
  <si>
    <t>Japan Chemical Industry Association average</t>
    <phoneticPr fontId="7"/>
  </si>
  <si>
    <t>Number of workplace accidents</t>
  </si>
  <si>
    <t>Serious accidents</t>
    <phoneticPr fontId="7"/>
  </si>
  <si>
    <t>Lost time injury accidents</t>
    <phoneticPr fontId="7"/>
  </si>
  <si>
    <t>Non-lost time injury accidents</t>
    <phoneticPr fontId="7"/>
  </si>
  <si>
    <t>Occupational accident frequency rate</t>
  </si>
  <si>
    <t>Number of accidents by employment type</t>
  </si>
  <si>
    <t>Full-time employees</t>
    <phoneticPr fontId="7"/>
  </si>
  <si>
    <t>Others (contractors and temporary staff)</t>
    <phoneticPr fontId="7"/>
  </si>
  <si>
    <t>&lt;Growth with Communities&gt;</t>
    <phoneticPr fontId="7"/>
  </si>
  <si>
    <t>Social contribution activities</t>
  </si>
  <si>
    <t>&gt; 33,000</t>
    <phoneticPr fontId="7"/>
  </si>
  <si>
    <t>&gt; 2,100</t>
    <phoneticPr fontId="7"/>
  </si>
  <si>
    <t>&gt; 9,800</t>
    <phoneticPr fontId="7"/>
  </si>
  <si>
    <t>Funds used (million USD)</t>
    <phoneticPr fontId="7"/>
  </si>
  <si>
    <t>Time spent (hour)</t>
    <phoneticPr fontId="8"/>
  </si>
  <si>
    <t>Employees and volunteers who participated (people)</t>
    <phoneticPr fontId="7"/>
  </si>
  <si>
    <t>Paint used (million liter)</t>
    <phoneticPr fontId="7"/>
  </si>
  <si>
    <t>People impacted (million people)</t>
    <phoneticPr fontId="7"/>
  </si>
  <si>
    <t>&gt; 14.60</t>
    <phoneticPr fontId="7"/>
  </si>
  <si>
    <t>&gt; 7.08</t>
    <phoneticPr fontId="7"/>
  </si>
  <si>
    <t>&gt; 7.75</t>
    <phoneticPr fontId="7"/>
  </si>
  <si>
    <t>&gt; 125,000</t>
    <phoneticPr fontId="7"/>
  </si>
  <si>
    <t>&gt; 61,000</t>
    <phoneticPr fontId="7"/>
  </si>
  <si>
    <t>&gt; 170,000</t>
    <phoneticPr fontId="7"/>
  </si>
  <si>
    <t>&gt; 1.74</t>
    <phoneticPr fontId="7"/>
  </si>
  <si>
    <t>&gt; 5.33</t>
    <phoneticPr fontId="7"/>
  </si>
  <si>
    <t>&gt; 0.64</t>
    <phoneticPr fontId="7"/>
  </si>
  <si>
    <t>&gt; 0.29</t>
    <phoneticPr fontId="7"/>
  </si>
  <si>
    <t>&gt; 0.24</t>
    <phoneticPr fontId="7"/>
  </si>
  <si>
    <t>&gt; 10.65</t>
    <phoneticPr fontId="7"/>
  </si>
  <si>
    <t>ESG Data</t>
    <phoneticPr fontId="7"/>
  </si>
  <si>
    <t>Governance</t>
  </si>
  <si>
    <t>The data collection period for the Board of Directors, each Committee, and Meeting of Independent Directors corresponds to the tenure of office for the Directors (the period after the general meeting of shareholder in March and before the general meeting of shareholders in the following March).</t>
  </si>
  <si>
    <t>The data collection period for the Executive Officers and involvement in policy-making corresponds to the accounting period of NPHD (January-December).</t>
  </si>
  <si>
    <t>Board of Directors</t>
  </si>
  <si>
    <t>FY2017</t>
  </si>
  <si>
    <t>FY2018</t>
  </si>
  <si>
    <t>FY2019</t>
  </si>
  <si>
    <t>FY2020</t>
  </si>
  <si>
    <t>FY2021</t>
  </si>
  <si>
    <t>FY2022</t>
    <phoneticPr fontId="7"/>
  </si>
  <si>
    <t>Number of times Board of Directors meetings held annually (Unit: number)</t>
    <phoneticPr fontId="7"/>
  </si>
  <si>
    <t>Attendance rates at Board of Directors meetings (average) (Unit: %)</t>
    <phoneticPr fontId="7"/>
  </si>
  <si>
    <t>Number of Directors of the Board (Unit: people)</t>
    <phoneticPr fontId="7"/>
  </si>
  <si>
    <t>9 (*1)</t>
    <phoneticPr fontId="7"/>
  </si>
  <si>
    <t>Ratio of Independent Directors of the Board (Unit: %)</t>
    <phoneticPr fontId="7"/>
  </si>
  <si>
    <t>Ratio of female Directors of the Board (Unit: %)</t>
    <phoneticPr fontId="7"/>
  </si>
  <si>
    <t>Number of Directors aged 70 or over  (Unit: people) 
*Calculated based on full age at time of appointment</t>
    <phoneticPr fontId="7"/>
  </si>
  <si>
    <t>Average term of Directors (Unit: year) 
*Calculated from term at time of appointment</t>
    <phoneticPr fontId="7"/>
  </si>
  <si>
    <t>*1: One Director resigned on April 28, 2021.</t>
    <phoneticPr fontId="7"/>
  </si>
  <si>
    <t>Committees and Independent Directors of the Board Meeting</t>
  </si>
  <si>
    <t xml:space="preserve">  -Nominating Committee*</t>
    <phoneticPr fontId="7"/>
  </si>
  <si>
    <t>Attendance rates (average) (Unit: %)</t>
    <phoneticPr fontId="7"/>
  </si>
  <si>
    <t>Ratio of females (Unit: %)</t>
    <phoneticPr fontId="7"/>
  </si>
  <si>
    <t>Executive Officers</t>
  </si>
  <si>
    <t>Ratio of female Executive Officers (Unit: %)</t>
    <phoneticPr fontId="7"/>
  </si>
  <si>
    <t>Ratio of female Corporate Officers (Unit: %)</t>
    <phoneticPr fontId="7"/>
  </si>
  <si>
    <t>Ratio of female Executive Officers/Corporate Officers (Unit: %)</t>
    <phoneticPr fontId="7"/>
  </si>
  <si>
    <t>Involvement in Policy-Making</t>
  </si>
  <si>
    <t>Amount of political contributions (Unit: Yen)</t>
    <phoneticPr fontId="7"/>
  </si>
  <si>
    <t>*As far as can be discerned, within Japan</t>
  </si>
  <si>
    <t>(Unit: people)</t>
  </si>
  <si>
    <t>(Unit: %)</t>
  </si>
  <si>
    <t>(Unit: age)</t>
  </si>
  <si>
    <t>(Unit: year)</t>
  </si>
  <si>
    <t>(Unit: hour)</t>
  </si>
  <si>
    <t>(Per 1,000,000 hrs)</t>
  </si>
  <si>
    <t>(Unit: number)</t>
  </si>
  <si>
    <t xml:space="preserve">  -Compensation Committee*</t>
    <phoneticPr fontId="7"/>
  </si>
  <si>
    <t xml:space="preserve">  -Audit Committee*</t>
    <phoneticPr fontId="7"/>
  </si>
  <si>
    <t xml:space="preserve">  -Independent Directors of the Board Meeting*</t>
    <phoneticPr fontId="7"/>
  </si>
  <si>
    <t>FY2022</t>
  </si>
  <si>
    <t xml:space="preserve">Working environment (industrial accidents, harassment, discrimination, etc.) </t>
    <phoneticPr fontId="7"/>
  </si>
  <si>
    <t>Loss of assets/Leakage of information
(conflict of interest, embezzlement, illegal use of data, etc.)</t>
    <phoneticPr fontId="7"/>
  </si>
  <si>
    <t>Accounting fraud</t>
    <phoneticPr fontId="7"/>
  </si>
  <si>
    <t xml:space="preserve">Violations of laws and regulations
(anti-trust law violations, insider trading, bribery, business laws violations, etc.) </t>
    <phoneticPr fontId="7"/>
  </si>
  <si>
    <t>Others</t>
    <phoneticPr fontId="7"/>
  </si>
  <si>
    <t>Whistleblowing reports</t>
  </si>
  <si>
    <t>*Including Cromology beginning in FY2022 and excluding JUB</t>
    <phoneticPr fontId="7"/>
  </si>
  <si>
    <t>DuluxGroup*</t>
    <phoneticPr fontId="7"/>
  </si>
  <si>
    <t>DuluxGroup (Pacific)</t>
    <phoneticPr fontId="7"/>
  </si>
  <si>
    <t>*Including Cromology and JUB beginning in FY2022</t>
    <phoneticPr fontId="7"/>
  </si>
  <si>
    <r>
      <t>DuluxGroup</t>
    </r>
    <r>
      <rPr>
        <b/>
        <vertAlign val="superscript"/>
        <sz val="10"/>
        <rFont val="Meiryo UI"/>
        <family val="3"/>
        <charset val="128"/>
      </rPr>
      <t>*1</t>
    </r>
    <phoneticPr fontId="7"/>
  </si>
  <si>
    <t>*1 Including Cromology and JUB beginning in FY2022</t>
    <phoneticPr fontId="7"/>
  </si>
  <si>
    <t>*2 Excluding Cromology and including JUB beginning in FY2022</t>
    <phoneticPr fontId="7"/>
  </si>
  <si>
    <t>* Including Cromology and JUB beginning in FY2022</t>
    <phoneticPr fontId="7"/>
  </si>
  <si>
    <t>*1 Excluding Cromology</t>
    <phoneticPr fontId="7"/>
  </si>
  <si>
    <t>*2 Excluding Cromology</t>
    <phoneticPr fontId="7"/>
  </si>
  <si>
    <t>*2 The scope of coverage: Japan Group, NIPSEA Group, DuluxGroup (including Cromology and JUB beginning in FY2022), Dunn-Edwards</t>
    <phoneticPr fontId="7"/>
  </si>
  <si>
    <t>*3 NIPSEA Group have no data</t>
    <phoneticPr fontId="7"/>
  </si>
  <si>
    <t>*1 From FY2019 to FY2021, only new graduate hires. For FY2022, includes the number of mid-career hires.</t>
    <phoneticPr fontId="7"/>
  </si>
  <si>
    <t>*1 Expenses related to the operation of social contribution activities</t>
    <phoneticPr fontId="7"/>
  </si>
  <si>
    <t xml:space="preserve">*2 The number of employees of NPHD, which was previously included in the Japan segment, has been separately presented as NPHD (non-consolidated) since FY2021. </t>
    <phoneticPr fontId="7"/>
  </si>
  <si>
    <t>*1 As of December 31, 2021</t>
    <phoneticPr fontId="7"/>
  </si>
  <si>
    <r>
      <t>Number of employees (regular employee)</t>
    </r>
    <r>
      <rPr>
        <b/>
        <vertAlign val="superscript"/>
        <sz val="11"/>
        <rFont val="Meiryo UI"/>
        <family val="3"/>
        <charset val="128"/>
      </rPr>
      <t>*1</t>
    </r>
    <phoneticPr fontId="7"/>
  </si>
  <si>
    <t>*Nippon Paint Corporate Solutions employees (including those seconded to PC)</t>
    <phoneticPr fontId="7"/>
  </si>
  <si>
    <t>*In March 2020, the Company shifted to a Company with Three Committees structure and established Nominating, Compensation, and Audit committees.</t>
    <phoneticPr fontId="7"/>
  </si>
  <si>
    <t>Number of meetings held annually</t>
    <phoneticPr fontId="7"/>
  </si>
  <si>
    <t xml:space="preserve">Number of meetings held annually </t>
    <phoneticPr fontId="7"/>
  </si>
  <si>
    <t>*The Independent Directors of the Board Meeting, established in April 2023, is a voluntary body consisting solely of independent directors.</t>
    <phoneticPr fontId="7"/>
  </si>
  <si>
    <t>*Case numbers for FY2020 and FY2021 only represent data collected for Japan Group.</t>
    <phoneticPr fontId="7"/>
  </si>
  <si>
    <t>Tap water</t>
    <phoneticPr fontId="7"/>
  </si>
  <si>
    <t>Industrial use water</t>
    <phoneticPr fontId="7"/>
  </si>
  <si>
    <t>Groundwater</t>
    <phoneticPr fontId="7"/>
  </si>
  <si>
    <t>*2 Calculation method: Number of people taking childcare leave ÷ number of people eligible for taking childcare leave
However, all employees are eligible for childcare leave at Dunn-Edwards.</t>
    <phoneticPr fontId="7"/>
  </si>
  <si>
    <t>Japan group</t>
    <phoneticPr fontId="7"/>
  </si>
  <si>
    <t xml:space="preserve">Leakage accidents (On the premises)	</t>
    <phoneticPr fontId="7"/>
  </si>
  <si>
    <t>Leakage accidents (Outside the premises)</t>
    <phoneticPr fontId="7"/>
  </si>
  <si>
    <t>Leakage accidents (During transportation)</t>
    <phoneticPr fontId="7"/>
  </si>
  <si>
    <r>
      <t>NOx</t>
    </r>
    <r>
      <rPr>
        <vertAlign val="superscript"/>
        <sz val="11"/>
        <rFont val="Meiryo UI"/>
        <family val="3"/>
        <charset val="128"/>
      </rPr>
      <t>*2</t>
    </r>
    <phoneticPr fontId="7"/>
  </si>
  <si>
    <r>
      <t>SOx</t>
    </r>
    <r>
      <rPr>
        <vertAlign val="superscript"/>
        <sz val="11"/>
        <rFont val="Meiryo UI"/>
        <family val="3"/>
        <charset val="128"/>
      </rPr>
      <t>*2</t>
    </r>
    <phoneticPr fontId="7"/>
  </si>
  <si>
    <r>
      <t>Total waste generated</t>
    </r>
    <r>
      <rPr>
        <vertAlign val="superscript"/>
        <sz val="11"/>
        <rFont val="Meiryo UI"/>
        <family val="3"/>
        <charset val="128"/>
      </rPr>
      <t>*1</t>
    </r>
    <phoneticPr fontId="7"/>
  </si>
  <si>
    <r>
      <t>Recovered (recycled, reused)</t>
    </r>
    <r>
      <rPr>
        <vertAlign val="superscript"/>
        <sz val="11"/>
        <rFont val="Meiryo UI"/>
        <family val="3"/>
        <charset val="128"/>
      </rPr>
      <t>*2</t>
    </r>
    <phoneticPr fontId="7"/>
  </si>
  <si>
    <r>
      <t>Hazardous waste generated</t>
    </r>
    <r>
      <rPr>
        <vertAlign val="superscript"/>
        <sz val="11"/>
        <rFont val="Meiryo UI"/>
        <family val="3"/>
        <charset val="128"/>
      </rPr>
      <t>*1</t>
    </r>
    <phoneticPr fontId="7"/>
  </si>
  <si>
    <t>*2 Japan Group and NIPSEA Group only</t>
    <phoneticPr fontId="7"/>
  </si>
  <si>
    <r>
      <t>Dunn-Edwards</t>
    </r>
    <r>
      <rPr>
        <b/>
        <vertAlign val="superscript"/>
        <sz val="10"/>
        <rFont val="Meiryo UI"/>
        <family val="3"/>
        <charset val="128"/>
      </rPr>
      <t>*2</t>
    </r>
    <phoneticPr fontId="7"/>
  </si>
  <si>
    <r>
      <t>Japan Group</t>
    </r>
    <r>
      <rPr>
        <b/>
        <vertAlign val="superscript"/>
        <sz val="10"/>
        <rFont val="Meiryo UI"/>
        <family val="3"/>
        <charset val="128"/>
      </rPr>
      <t>*1</t>
    </r>
    <phoneticPr fontId="7"/>
  </si>
  <si>
    <r>
      <t>DuluxGroup</t>
    </r>
    <r>
      <rPr>
        <b/>
        <vertAlign val="superscript"/>
        <sz val="10"/>
        <rFont val="Meiryo UI"/>
        <family val="3"/>
        <charset val="128"/>
      </rPr>
      <t>*2</t>
    </r>
    <phoneticPr fontId="7"/>
  </si>
  <si>
    <r>
      <t>Total</t>
    </r>
    <r>
      <rPr>
        <b/>
        <vertAlign val="superscript"/>
        <sz val="10"/>
        <rFont val="Meiryo UI"/>
        <family val="3"/>
        <charset val="128"/>
      </rPr>
      <t>*3</t>
    </r>
    <phoneticPr fontId="7"/>
  </si>
  <si>
    <t>Water discharge</t>
    <phoneticPr fontId="7"/>
  </si>
  <si>
    <t>Water discharge detail</t>
    <phoneticPr fontId="7"/>
  </si>
  <si>
    <t>Sewer</t>
    <phoneticPr fontId="7"/>
  </si>
  <si>
    <t>Ordinary river</t>
    <phoneticPr fontId="7"/>
  </si>
  <si>
    <t>Ocean</t>
    <phoneticPr fontId="7"/>
  </si>
  <si>
    <t>Surface water</t>
    <phoneticPr fontId="7"/>
  </si>
  <si>
    <t>Produced water</t>
    <phoneticPr fontId="7"/>
  </si>
  <si>
    <t>Third-party water</t>
    <phoneticPr fontId="7"/>
  </si>
  <si>
    <t>Managerial position</t>
    <phoneticPr fontId="7"/>
  </si>
  <si>
    <t>FY2023</t>
    <phoneticPr fontId="7"/>
  </si>
  <si>
    <t>*1 One of the six meeting of Compensation Committee held during the period under review was exclusively with agenda items in which Mr. Goh Hup Jin and Mr. Masayoshi Nakamura had a special interest, therefore, the number of times they attended the meeting is not included in the number of meetings attend.</t>
    <phoneticPr fontId="7"/>
  </si>
  <si>
    <t>As of the end of March 2024</t>
    <phoneticPr fontId="7"/>
  </si>
  <si>
    <t>7(*1)</t>
    <phoneticPr fontId="7"/>
  </si>
  <si>
    <t>*The scope of coverage: Japan Group, NIPSEA Group, DuluxGroup (including Cromology and JUB beginning in FY2022), Dunn-Edwards</t>
    <phoneticPr fontId="7"/>
  </si>
  <si>
    <t>Number of work-related fatalities (contractor)</t>
    <phoneticPr fontId="7"/>
  </si>
  <si>
    <t>Number of work-related fatalities (employee)</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</si>
</sst>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
    <numFmt numFmtId="177" formatCode="0.0_ "/>
    <numFmt numFmtId="178" formatCode="#,##0.0_);[Red]\(#,##0.0\)"/>
    <numFmt numFmtId="179" formatCode="0_);[Red]\(0\)"/>
    <numFmt numFmtId="180" formatCode="0.0_);[Red]\(0.0\)"/>
    <numFmt numFmtId="181" formatCode="#,##0.00_ "/>
    <numFmt numFmtId="182" formatCode="#,##0.0_ "/>
    <numFmt numFmtId="183" formatCode="0_ "/>
    <numFmt numFmtId="184" formatCode="#,##0_);[Red]\(#,##0\)"/>
    <numFmt numFmtId="185" formatCode="#,##0_ "/>
    <numFmt numFmtId="186" formatCode="#,##0.000000_);[Red]\(#,##0.000000\)"/>
    <numFmt numFmtId="187" formatCode="#,##0_ ;[Red]\-#,##0\ "/>
    <numFmt numFmtId="188" formatCode="#,##0.0_ ;[Red]\-#,##0.0\ "/>
    <numFmt numFmtId="189" formatCode="#,##0.00_ ;[Red]\-#,##0.00\ "/>
    <numFmt numFmtId="190" formatCode="0.0000_);[Red]\(0.0000\)"/>
  </numFmts>
  <fonts count="26" x14ac:knownFonts="1">
    <font>
      <sz val="10"/>
      <name val="Arial"/>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Meiryo UI"/>
      <family val="2"/>
      <charset val="128"/>
    </font>
    <font>
      <sz val="10"/>
      <name val="Arial"/>
      <family val="2"/>
      <charset val="186"/>
    </font>
    <font>
      <sz val="10"/>
      <name val="Arial"/>
      <family val="2"/>
    </font>
    <font>
      <sz val="6"/>
      <name val="ＭＳ Ｐゴシック"/>
      <family val="3"/>
      <charset val="128"/>
    </font>
    <font>
      <sz val="6"/>
      <name val="Meiryo UI"/>
      <family val="2"/>
      <charset val="128"/>
    </font>
    <font>
      <sz val="10"/>
      <name val="Meiryo UI"/>
      <family val="3"/>
      <charset val="128"/>
    </font>
    <font>
      <b/>
      <sz val="10"/>
      <name val="Meiryo UI"/>
      <family val="3"/>
      <charset val="128"/>
    </font>
    <font>
      <b/>
      <sz val="16"/>
      <name val="Meiryo UI"/>
      <family val="3"/>
      <charset val="128"/>
    </font>
    <font>
      <b/>
      <sz val="22"/>
      <name val="Meiryo UI"/>
      <family val="3"/>
      <charset val="128"/>
    </font>
    <font>
      <b/>
      <sz val="12"/>
      <name val="Meiryo UI"/>
      <family val="3"/>
      <charset val="128"/>
    </font>
    <font>
      <sz val="11"/>
      <name val="Meiryo UI"/>
      <family val="3"/>
      <charset val="128"/>
    </font>
    <font>
      <sz val="12"/>
      <name val="Meiryo UI"/>
      <family val="3"/>
      <charset val="128"/>
    </font>
    <font>
      <sz val="10"/>
      <name val="Arial"/>
      <family val="2"/>
    </font>
    <font>
      <b/>
      <sz val="11"/>
      <name val="Meiryo UI"/>
      <family val="3"/>
      <charset val="128"/>
    </font>
    <font>
      <b/>
      <vertAlign val="superscript"/>
      <sz val="10"/>
      <name val="Meiryo UI"/>
      <family val="3"/>
      <charset val="128"/>
    </font>
    <font>
      <b/>
      <vertAlign val="superscript"/>
      <sz val="11"/>
      <name val="Meiryo UI"/>
      <family val="3"/>
      <charset val="128"/>
    </font>
    <font>
      <b/>
      <i/>
      <sz val="10"/>
      <name val="Meiryo UI"/>
      <family val="3"/>
      <charset val="128"/>
    </font>
    <font>
      <vertAlign val="superscript"/>
      <sz val="11"/>
      <name val="Meiryo UI"/>
      <family val="3"/>
      <charset val="128"/>
    </font>
    <font>
      <b/>
      <sz val="10"/>
      <name val="Arial"/>
      <family val="2"/>
    </font>
    <font>
      <sz val="10"/>
      <color rgb="FFFF0000"/>
      <name val="Meiryo UI"/>
      <family val="3"/>
      <charset val="128"/>
    </font>
    <font>
      <sz val="10"/>
      <color rgb="FF0070C0"/>
      <name val="Meiryo UI"/>
      <family val="3"/>
      <charset val="128"/>
    </font>
    <font>
      <sz val="10"/>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diagonal/>
    </border>
  </borders>
  <cellStyleXfs count="12">
    <xf numFmtId="0" fontId="0" fillId="0" borderId="0"/>
    <xf numFmtId="0" fontId="5" fillId="0" borderId="0"/>
    <xf numFmtId="0" fontId="6" fillId="0" borderId="0"/>
    <xf numFmtId="0" fontId="4"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16"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6" fillId="0" borderId="0"/>
    <xf numFmtId="0" fontId="6" fillId="0" borderId="0"/>
  </cellStyleXfs>
  <cellXfs count="205">
    <xf numFmtId="0" fontId="0" fillId="0" borderId="0" xfId="0"/>
    <xf numFmtId="0" fontId="9" fillId="0" borderId="0" xfId="0" applyFont="1"/>
    <xf numFmtId="0" fontId="9" fillId="2" borderId="0" xfId="0" applyFont="1" applyFill="1"/>
    <xf numFmtId="0" fontId="11" fillId="2" borderId="0" xfId="0" applyFont="1" applyFill="1"/>
    <xf numFmtId="0" fontId="12" fillId="2" borderId="0" xfId="0" applyFont="1" applyFill="1"/>
    <xf numFmtId="0" fontId="9" fillId="2" borderId="0" xfId="0" applyFont="1" applyFill="1" applyAlignment="1">
      <alignment horizontal="right"/>
    </xf>
    <xf numFmtId="0" fontId="9" fillId="2" borderId="0" xfId="0" applyFont="1" applyFill="1" applyAlignment="1">
      <alignment horizontal="left" vertical="center"/>
    </xf>
    <xf numFmtId="0" fontId="9" fillId="2" borderId="1" xfId="0" applyFont="1" applyFill="1" applyBorder="1"/>
    <xf numFmtId="0" fontId="9" fillId="2" borderId="0" xfId="0" applyFont="1" applyFill="1" applyAlignment="1">
      <alignment horizontal="right" vertical="center"/>
    </xf>
    <xf numFmtId="0" fontId="13" fillId="2" borderId="0" xfId="0" applyFont="1" applyFill="1"/>
    <xf numFmtId="3" fontId="9" fillId="2" borderId="1" xfId="3" applyNumberFormat="1" applyFont="1" applyFill="1" applyBorder="1" applyAlignment="1">
      <alignment horizontal="center" vertical="center"/>
    </xf>
    <xf numFmtId="0" fontId="15" fillId="2" borderId="0" xfId="0" applyFont="1" applyFill="1"/>
    <xf numFmtId="0" fontId="15" fillId="2" borderId="0" xfId="0" applyFont="1" applyFill="1" applyAlignment="1">
      <alignment horizontal="left" vertical="center"/>
    </xf>
    <xf numFmtId="0" fontId="10" fillId="2" borderId="0" xfId="0" applyFont="1" applyFill="1" applyAlignment="1">
      <alignment horizontal="left" vertical="center"/>
    </xf>
    <xf numFmtId="0" fontId="15" fillId="2" borderId="0" xfId="0" applyFont="1" applyFill="1" applyAlignment="1">
      <alignment horizontal="right"/>
    </xf>
    <xf numFmtId="184" fontId="9" fillId="2" borderId="1" xfId="0" applyNumberFormat="1" applyFont="1" applyFill="1" applyBorder="1"/>
    <xf numFmtId="0" fontId="10" fillId="2" borderId="0" xfId="3" applyFont="1" applyFill="1" applyAlignment="1">
      <alignment horizontal="left" vertical="center"/>
    </xf>
    <xf numFmtId="38" fontId="9" fillId="2" borderId="0" xfId="6" applyFont="1" applyFill="1" applyBorder="1">
      <alignment vertical="center"/>
    </xf>
    <xf numFmtId="0" fontId="14" fillId="0" borderId="1" xfId="0" applyFont="1" applyBorder="1"/>
    <xf numFmtId="0" fontId="15" fillId="2" borderId="0" xfId="0" applyFont="1" applyFill="1" applyAlignment="1">
      <alignment horizontal="left"/>
    </xf>
    <xf numFmtId="176" fontId="9" fillId="2" borderId="0" xfId="3" applyNumberFormat="1" applyFont="1" applyFill="1" applyAlignment="1">
      <alignment horizontal="right" vertical="center"/>
    </xf>
    <xf numFmtId="0" fontId="17" fillId="2" borderId="0" xfId="3" applyFont="1" applyFill="1" applyAlignment="1">
      <alignment horizontal="left" vertical="center"/>
    </xf>
    <xf numFmtId="0" fontId="17" fillId="0" borderId="0" xfId="2" applyFont="1" applyAlignment="1">
      <alignment horizontal="left" vertical="top" wrapText="1"/>
    </xf>
    <xf numFmtId="186" fontId="9" fillId="2" borderId="0" xfId="0" applyNumberFormat="1" applyFont="1" applyFill="1"/>
    <xf numFmtId="184" fontId="9" fillId="0" borderId="1" xfId="0" applyNumberFormat="1" applyFont="1" applyBorder="1"/>
    <xf numFmtId="3" fontId="9" fillId="2" borderId="0" xfId="2" applyNumberFormat="1" applyFont="1" applyFill="1"/>
    <xf numFmtId="0" fontId="9" fillId="3" borderId="1" xfId="2" applyFont="1" applyFill="1" applyBorder="1" applyAlignment="1">
      <alignment horizontal="left" indent="1"/>
    </xf>
    <xf numFmtId="179" fontId="9" fillId="2" borderId="1" xfId="2" applyNumberFormat="1" applyFont="1" applyFill="1" applyBorder="1" applyAlignment="1">
      <alignment horizontal="right"/>
    </xf>
    <xf numFmtId="0" fontId="9" fillId="0" borderId="0" xfId="2" applyFont="1"/>
    <xf numFmtId="0" fontId="9" fillId="0" borderId="0" xfId="2" applyFont="1" applyAlignment="1">
      <alignment horizontal="left" vertical="top" wrapText="1"/>
    </xf>
    <xf numFmtId="3" fontId="9" fillId="0" borderId="0" xfId="2" applyNumberFormat="1" applyFont="1"/>
    <xf numFmtId="0" fontId="9" fillId="0" borderId="1" xfId="2" applyFont="1" applyBorder="1"/>
    <xf numFmtId="0" fontId="12" fillId="2" borderId="0" xfId="2" applyFont="1" applyFill="1"/>
    <xf numFmtId="0" fontId="9" fillId="2" borderId="0" xfId="2" applyFont="1" applyFill="1" applyAlignment="1">
      <alignment horizontal="right"/>
    </xf>
    <xf numFmtId="0" fontId="9" fillId="0" borderId="0" xfId="3" applyFont="1" applyAlignment="1">
      <alignment horizontal="right" vertical="center"/>
    </xf>
    <xf numFmtId="0" fontId="9" fillId="2" borderId="0" xfId="3" applyFont="1" applyFill="1" applyAlignment="1">
      <alignment horizontal="right" vertical="center"/>
    </xf>
    <xf numFmtId="0" fontId="10" fillId="3" borderId="1" xfId="2" applyFont="1" applyFill="1" applyBorder="1" applyAlignment="1">
      <alignment horizontal="center" vertical="center"/>
    </xf>
    <xf numFmtId="0" fontId="9" fillId="0" borderId="0" xfId="2" applyFont="1" applyAlignment="1">
      <alignment horizontal="right" vertical="center" wrapText="1"/>
    </xf>
    <xf numFmtId="0" fontId="9" fillId="2" borderId="0" xfId="2" applyFont="1" applyFill="1" applyAlignment="1">
      <alignment horizontal="right" vertical="center"/>
    </xf>
    <xf numFmtId="0" fontId="13" fillId="2" borderId="0" xfId="3" applyFont="1" applyFill="1" applyAlignment="1">
      <alignment horizontal="left" vertical="center"/>
    </xf>
    <xf numFmtId="0" fontId="9" fillId="3" borderId="1" xfId="3" applyFont="1" applyFill="1" applyBorder="1">
      <alignment vertical="center"/>
    </xf>
    <xf numFmtId="0" fontId="9" fillId="2" borderId="1" xfId="3" applyFont="1" applyFill="1" applyBorder="1">
      <alignment vertical="center"/>
    </xf>
    <xf numFmtId="0" fontId="9" fillId="2" borderId="0" xfId="3" applyFont="1" applyFill="1">
      <alignment vertical="center"/>
    </xf>
    <xf numFmtId="0" fontId="9" fillId="2" borderId="0" xfId="3" applyFont="1" applyFill="1" applyAlignment="1">
      <alignment vertical="center" wrapText="1"/>
    </xf>
    <xf numFmtId="3" fontId="9" fillId="2" borderId="0" xfId="3" applyNumberFormat="1" applyFont="1" applyFill="1" applyAlignment="1">
      <alignment horizontal="center" vertical="center"/>
    </xf>
    <xf numFmtId="38" fontId="9" fillId="2" borderId="0" xfId="3" applyNumberFormat="1" applyFont="1" applyFill="1">
      <alignment vertical="center"/>
    </xf>
    <xf numFmtId="177" fontId="9" fillId="2" borderId="1" xfId="3" applyNumberFormat="1" applyFont="1" applyFill="1" applyBorder="1">
      <alignment vertical="center"/>
    </xf>
    <xf numFmtId="177" fontId="9" fillId="0" borderId="1" xfId="3" applyNumberFormat="1" applyFont="1" applyBorder="1">
      <alignment vertical="center"/>
    </xf>
    <xf numFmtId="182" fontId="9" fillId="2" borderId="1" xfId="3" applyNumberFormat="1" applyFont="1" applyFill="1" applyBorder="1" applyAlignment="1">
      <alignment horizontal="right" vertical="center"/>
    </xf>
    <xf numFmtId="182" fontId="9" fillId="0" borderId="1" xfId="3" applyNumberFormat="1" applyFont="1" applyBorder="1" applyAlignment="1">
      <alignment horizontal="right" vertical="center"/>
    </xf>
    <xf numFmtId="0" fontId="9" fillId="2" borderId="0" xfId="3" applyFont="1" applyFill="1" applyAlignment="1">
      <alignment horizontal="left" vertical="center" wrapText="1"/>
    </xf>
    <xf numFmtId="182" fontId="9" fillId="2" borderId="1" xfId="3" applyNumberFormat="1" applyFont="1" applyFill="1" applyBorder="1">
      <alignment vertical="center"/>
    </xf>
    <xf numFmtId="182" fontId="9" fillId="0" borderId="1" xfId="3" applyNumberFormat="1" applyFont="1" applyBorder="1">
      <alignment vertical="center"/>
    </xf>
    <xf numFmtId="0" fontId="14" fillId="0" borderId="0" xfId="2" applyFont="1"/>
    <xf numFmtId="0" fontId="9" fillId="2" borderId="1" xfId="3" applyFont="1" applyFill="1" applyBorder="1" applyAlignment="1">
      <alignment vertical="center" wrapText="1"/>
    </xf>
    <xf numFmtId="0" fontId="10" fillId="3" borderId="1" xfId="7" applyFont="1" applyFill="1" applyBorder="1" applyAlignment="1">
      <alignment horizontal="center" vertical="center"/>
    </xf>
    <xf numFmtId="0" fontId="14" fillId="0" borderId="1" xfId="7" applyFont="1" applyBorder="1" applyAlignment="1"/>
    <xf numFmtId="0" fontId="14" fillId="0" borderId="1" xfId="3" applyFont="1" applyBorder="1">
      <alignment vertical="center"/>
    </xf>
    <xf numFmtId="0" fontId="11" fillId="2" borderId="0" xfId="7" applyFont="1" applyFill="1" applyAlignment="1"/>
    <xf numFmtId="0" fontId="9" fillId="0" borderId="0" xfId="2" applyFont="1" applyAlignment="1">
      <alignment horizontal="right" vertical="center"/>
    </xf>
    <xf numFmtId="0" fontId="9" fillId="2" borderId="1" xfId="0" applyFont="1" applyFill="1" applyBorder="1" applyAlignment="1">
      <alignment horizontal="left" vertical="center" wrapText="1"/>
    </xf>
    <xf numFmtId="0" fontId="9" fillId="0" borderId="1" xfId="3" applyFont="1" applyBorder="1">
      <alignment vertical="center"/>
    </xf>
    <xf numFmtId="0" fontId="9" fillId="3" borderId="1" xfId="0" applyFont="1" applyFill="1" applyBorder="1" applyAlignment="1">
      <alignment horizontal="left" indent="1"/>
    </xf>
    <xf numFmtId="183" fontId="9" fillId="2" borderId="1" xfId="2" applyNumberFormat="1" applyFont="1" applyFill="1" applyBorder="1" applyAlignment="1">
      <alignment vertical="center"/>
    </xf>
    <xf numFmtId="0" fontId="9" fillId="3" borderId="1" xfId="2" applyFont="1" applyFill="1" applyBorder="1"/>
    <xf numFmtId="0" fontId="11" fillId="2" borderId="0" xfId="2" applyFont="1" applyFill="1"/>
    <xf numFmtId="0" fontId="9" fillId="2" borderId="0" xfId="2" applyFont="1" applyFill="1" applyAlignment="1">
      <alignment vertical="center"/>
    </xf>
    <xf numFmtId="0" fontId="9" fillId="2" borderId="1" xfId="2" applyFont="1" applyFill="1" applyBorder="1" applyAlignment="1">
      <alignment vertical="center" wrapText="1"/>
    </xf>
    <xf numFmtId="0" fontId="9" fillId="0" borderId="0" xfId="2" applyFont="1" applyAlignment="1">
      <alignment horizontal="right"/>
    </xf>
    <xf numFmtId="177" fontId="9" fillId="2" borderId="1" xfId="2" applyNumberFormat="1" applyFont="1" applyFill="1" applyBorder="1" applyAlignment="1">
      <alignment vertical="center"/>
    </xf>
    <xf numFmtId="0" fontId="9" fillId="2" borderId="0" xfId="2" applyFont="1" applyFill="1" applyAlignment="1">
      <alignment vertical="center" wrapText="1"/>
    </xf>
    <xf numFmtId="0" fontId="9" fillId="2" borderId="1" xfId="2" applyFont="1" applyFill="1" applyBorder="1"/>
    <xf numFmtId="177" fontId="9" fillId="2" borderId="1" xfId="2" applyNumberFormat="1" applyFont="1" applyFill="1" applyBorder="1"/>
    <xf numFmtId="183" fontId="9" fillId="2" borderId="1" xfId="2" applyNumberFormat="1" applyFont="1" applyFill="1" applyBorder="1"/>
    <xf numFmtId="179" fontId="9" fillId="2" borderId="1" xfId="2" applyNumberFormat="1" applyFont="1" applyFill="1" applyBorder="1"/>
    <xf numFmtId="183" fontId="9" fillId="2" borderId="1" xfId="2" applyNumberFormat="1" applyFont="1" applyFill="1" applyBorder="1" applyAlignment="1">
      <alignment horizontal="right"/>
    </xf>
    <xf numFmtId="0" fontId="9" fillId="2" borderId="0" xfId="2" applyFont="1" applyFill="1"/>
    <xf numFmtId="177" fontId="9" fillId="2" borderId="0" xfId="2" applyNumberFormat="1" applyFont="1" applyFill="1"/>
    <xf numFmtId="179" fontId="9" fillId="2" borderId="1" xfId="3" applyNumberFormat="1" applyFont="1" applyFill="1" applyBorder="1" applyAlignment="1">
      <alignment horizontal="right" vertical="center"/>
    </xf>
    <xf numFmtId="177" fontId="9" fillId="2" borderId="0" xfId="2" applyNumberFormat="1" applyFont="1" applyFill="1" applyAlignment="1">
      <alignment vertical="center"/>
    </xf>
    <xf numFmtId="0" fontId="10" fillId="2" borderId="0" xfId="2" applyFont="1" applyFill="1"/>
    <xf numFmtId="180" fontId="9" fillId="2" borderId="1" xfId="2" applyNumberFormat="1" applyFont="1" applyFill="1" applyBorder="1"/>
    <xf numFmtId="0" fontId="14" fillId="0" borderId="0" xfId="0" applyFont="1"/>
    <xf numFmtId="38" fontId="9" fillId="0" borderId="0" xfId="0" applyNumberFormat="1" applyFont="1"/>
    <xf numFmtId="38" fontId="9" fillId="2" borderId="0" xfId="0" applyNumberFormat="1" applyFont="1" applyFill="1"/>
    <xf numFmtId="184" fontId="9" fillId="2" borderId="1" xfId="3" applyNumberFormat="1" applyFont="1" applyFill="1" applyBorder="1" applyAlignment="1">
      <alignment horizontal="center" vertical="center"/>
    </xf>
    <xf numFmtId="184" fontId="9" fillId="0" borderId="1" xfId="6" applyNumberFormat="1" applyFont="1" applyBorder="1" applyAlignment="1"/>
    <xf numFmtId="187" fontId="9" fillId="2" borderId="1" xfId="6" applyNumberFormat="1" applyFont="1" applyFill="1" applyBorder="1">
      <alignment vertical="center"/>
    </xf>
    <xf numFmtId="187" fontId="9" fillId="2" borderId="1" xfId="3" applyNumberFormat="1" applyFont="1" applyFill="1" applyBorder="1">
      <alignment vertical="center"/>
    </xf>
    <xf numFmtId="187" fontId="9" fillId="2" borderId="1" xfId="3" applyNumberFormat="1" applyFont="1" applyFill="1" applyBorder="1" applyAlignment="1">
      <alignment horizontal="right" vertical="top"/>
    </xf>
    <xf numFmtId="187" fontId="9" fillId="2" borderId="1" xfId="2" applyNumberFormat="1" applyFont="1" applyFill="1" applyBorder="1" applyAlignment="1">
      <alignment horizontal="center" vertical="center"/>
    </xf>
    <xf numFmtId="187" fontId="9" fillId="2" borderId="1" xfId="2" applyNumberFormat="1" applyFont="1" applyFill="1" applyBorder="1"/>
    <xf numFmtId="189" fontId="9" fillId="2" borderId="1" xfId="2" applyNumberFormat="1" applyFont="1" applyFill="1" applyBorder="1"/>
    <xf numFmtId="184" fontId="9" fillId="2" borderId="1" xfId="5" applyNumberFormat="1" applyFont="1" applyFill="1" applyBorder="1" applyAlignment="1">
      <alignment vertical="center"/>
    </xf>
    <xf numFmtId="184" fontId="9" fillId="2" borderId="1" xfId="5" applyNumberFormat="1" applyFont="1" applyFill="1" applyBorder="1" applyAlignment="1">
      <alignment horizontal="right" vertical="center"/>
    </xf>
    <xf numFmtId="184" fontId="9" fillId="0" borderId="1" xfId="5" applyNumberFormat="1" applyFont="1" applyFill="1" applyBorder="1" applyAlignment="1">
      <alignment horizontal="right" vertical="center"/>
    </xf>
    <xf numFmtId="180" fontId="9" fillId="2" borderId="1" xfId="0" applyNumberFormat="1" applyFont="1" applyFill="1" applyBorder="1"/>
    <xf numFmtId="180" fontId="9" fillId="2" borderId="1" xfId="3" applyNumberFormat="1" applyFont="1" applyFill="1" applyBorder="1" applyAlignment="1">
      <alignment horizontal="center" vertical="center"/>
    </xf>
    <xf numFmtId="179" fontId="14" fillId="0" borderId="1" xfId="0" applyNumberFormat="1" applyFont="1" applyBorder="1"/>
    <xf numFmtId="179" fontId="9" fillId="2" borderId="1" xfId="0" applyNumberFormat="1" applyFont="1" applyFill="1" applyBorder="1"/>
    <xf numFmtId="190" fontId="9" fillId="2" borderId="1" xfId="0" applyNumberFormat="1" applyFont="1" applyFill="1" applyBorder="1"/>
    <xf numFmtId="0" fontId="14" fillId="0" borderId="2" xfId="0" applyFont="1" applyBorder="1"/>
    <xf numFmtId="0" fontId="14" fillId="0" borderId="3" xfId="0" applyFont="1" applyBorder="1"/>
    <xf numFmtId="0" fontId="10" fillId="3" borderId="2" xfId="0" applyFont="1" applyFill="1" applyBorder="1" applyAlignment="1">
      <alignment vertical="center"/>
    </xf>
    <xf numFmtId="0" fontId="17" fillId="2" borderId="0" xfId="7" applyFont="1" applyFill="1" applyAlignment="1"/>
    <xf numFmtId="0" fontId="17" fillId="2" borderId="0" xfId="0" applyFont="1" applyFill="1"/>
    <xf numFmtId="0" fontId="17" fillId="2" borderId="0" xfId="7" applyFont="1" applyFill="1" applyAlignment="1">
      <alignment horizontal="left" vertical="center"/>
    </xf>
    <xf numFmtId="189" fontId="9" fillId="0" borderId="1" xfId="2" applyNumberFormat="1" applyFont="1" applyBorder="1"/>
    <xf numFmtId="184" fontId="9" fillId="0" borderId="1" xfId="5" applyNumberFormat="1" applyFont="1" applyFill="1" applyBorder="1" applyAlignment="1">
      <alignment vertical="center"/>
    </xf>
    <xf numFmtId="180" fontId="9" fillId="0" borderId="1" xfId="0" applyNumberFormat="1" applyFont="1" applyBorder="1"/>
    <xf numFmtId="185" fontId="9" fillId="0" borderId="1" xfId="0" applyNumberFormat="1" applyFont="1" applyBorder="1"/>
    <xf numFmtId="0" fontId="9" fillId="0" borderId="3" xfId="0" applyFont="1" applyBorder="1"/>
    <xf numFmtId="185" fontId="9" fillId="2" borderId="1" xfId="0" applyNumberFormat="1" applyFont="1" applyFill="1" applyBorder="1"/>
    <xf numFmtId="185" fontId="9" fillId="0" borderId="1" xfId="0" applyNumberFormat="1" applyFont="1" applyBorder="1" applyAlignment="1">
      <alignment horizontal="center" vertical="center"/>
    </xf>
    <xf numFmtId="3" fontId="9" fillId="0" borderId="1" xfId="3" applyNumberFormat="1" applyFont="1" applyBorder="1" applyAlignment="1">
      <alignment horizontal="center" vertical="center"/>
    </xf>
    <xf numFmtId="179" fontId="9" fillId="0" borderId="1" xfId="3" applyNumberFormat="1" applyFont="1" applyBorder="1">
      <alignment vertical="center"/>
    </xf>
    <xf numFmtId="185" fontId="9" fillId="0" borderId="0" xfId="0" applyNumberFormat="1" applyFont="1"/>
    <xf numFmtId="3" fontId="9" fillId="0" borderId="0" xfId="3" applyNumberFormat="1" applyFont="1">
      <alignment vertical="center"/>
    </xf>
    <xf numFmtId="185" fontId="9" fillId="0" borderId="1" xfId="3" applyNumberFormat="1" applyFont="1" applyBorder="1">
      <alignment vertical="center"/>
    </xf>
    <xf numFmtId="185" fontId="9" fillId="2" borderId="1" xfId="3" applyNumberFormat="1" applyFont="1" applyFill="1" applyBorder="1">
      <alignment vertical="center"/>
    </xf>
    <xf numFmtId="185" fontId="9" fillId="0" borderId="0" xfId="3" applyNumberFormat="1" applyFont="1">
      <alignment vertical="center"/>
    </xf>
    <xf numFmtId="184" fontId="9" fillId="0" borderId="0" xfId="0" applyNumberFormat="1" applyFont="1"/>
    <xf numFmtId="179" fontId="9" fillId="0" borderId="1" xfId="0" applyNumberFormat="1" applyFont="1" applyBorder="1"/>
    <xf numFmtId="190" fontId="9" fillId="0" borderId="1" xfId="0" applyNumberFormat="1" applyFont="1" applyBorder="1"/>
    <xf numFmtId="187" fontId="9" fillId="2" borderId="1" xfId="2" applyNumberFormat="1" applyFont="1" applyFill="1" applyBorder="1" applyAlignment="1">
      <alignment vertical="center"/>
    </xf>
    <xf numFmtId="0" fontId="10" fillId="3" borderId="1" xfId="0" applyFont="1" applyFill="1" applyBorder="1" applyAlignment="1">
      <alignment horizontal="center" vertical="center"/>
    </xf>
    <xf numFmtId="0" fontId="9" fillId="2" borderId="2" xfId="3" applyFont="1" applyFill="1" applyBorder="1">
      <alignment vertical="center"/>
    </xf>
    <xf numFmtId="188" fontId="9" fillId="0" borderId="1" xfId="3" applyNumberFormat="1" applyFont="1" applyBorder="1">
      <alignment vertical="center"/>
    </xf>
    <xf numFmtId="188" fontId="9" fillId="0" borderId="1" xfId="0" applyNumberFormat="1" applyFont="1" applyBorder="1"/>
    <xf numFmtId="180" fontId="9" fillId="2" borderId="1" xfId="3" applyNumberFormat="1" applyFont="1" applyFill="1" applyBorder="1" applyAlignment="1">
      <alignment horizontal="right" vertical="center"/>
    </xf>
    <xf numFmtId="188" fontId="9" fillId="2" borderId="1" xfId="3" applyNumberFormat="1" applyFont="1" applyFill="1" applyBorder="1" applyAlignment="1">
      <alignment horizontal="right" vertical="center"/>
    </xf>
    <xf numFmtId="180" fontId="9" fillId="0" borderId="1" xfId="3" applyNumberFormat="1" applyFont="1" applyBorder="1">
      <alignment vertical="center"/>
    </xf>
    <xf numFmtId="178" fontId="9" fillId="0" borderId="1" xfId="3" applyNumberFormat="1" applyFont="1" applyBorder="1">
      <alignment vertical="center"/>
    </xf>
    <xf numFmtId="178" fontId="9" fillId="0" borderId="1" xfId="0" applyNumberFormat="1" applyFont="1" applyBorder="1"/>
    <xf numFmtId="188" fontId="9" fillId="0" borderId="1" xfId="3" applyNumberFormat="1" applyFont="1" applyBorder="1" applyAlignment="1">
      <alignment horizontal="right" vertical="center"/>
    </xf>
    <xf numFmtId="176" fontId="9" fillId="0" borderId="0" xfId="3" applyNumberFormat="1" applyFont="1" applyAlignment="1">
      <alignment horizontal="right" vertical="center"/>
    </xf>
    <xf numFmtId="0" fontId="17" fillId="4" borderId="0" xfId="3" applyFont="1" applyFill="1" applyAlignment="1">
      <alignment horizontal="left" vertical="center"/>
    </xf>
    <xf numFmtId="178" fontId="9" fillId="2" borderId="1" xfId="3" applyNumberFormat="1" applyFont="1" applyFill="1" applyBorder="1" applyAlignment="1">
      <alignment horizontal="right" vertical="center"/>
    </xf>
    <xf numFmtId="187" fontId="9" fillId="2" borderId="1" xfId="3" applyNumberFormat="1" applyFont="1" applyFill="1" applyBorder="1" applyAlignment="1">
      <alignment horizontal="right" vertical="center"/>
    </xf>
    <xf numFmtId="182" fontId="9" fillId="0" borderId="1" xfId="0" applyNumberFormat="1" applyFont="1" applyBorder="1"/>
    <xf numFmtId="187" fontId="9" fillId="0" borderId="1" xfId="3" applyNumberFormat="1" applyFont="1" applyBorder="1" applyAlignment="1">
      <alignment horizontal="right" vertical="center"/>
    </xf>
    <xf numFmtId="179" fontId="9" fillId="0" borderId="1" xfId="3" applyNumberFormat="1" applyFont="1" applyBorder="1" applyAlignment="1">
      <alignment horizontal="right" vertical="center"/>
    </xf>
    <xf numFmtId="187" fontId="9" fillId="0" borderId="1" xfId="3" applyNumberFormat="1" applyFont="1" applyBorder="1">
      <alignment vertical="center"/>
    </xf>
    <xf numFmtId="181" fontId="9" fillId="0" borderId="1" xfId="3" applyNumberFormat="1" applyFont="1" applyBorder="1">
      <alignment vertical="center"/>
    </xf>
    <xf numFmtId="181" fontId="9" fillId="2" borderId="1" xfId="3" applyNumberFormat="1" applyFont="1" applyFill="1" applyBorder="1">
      <alignment vertical="center"/>
    </xf>
    <xf numFmtId="0" fontId="9" fillId="2" borderId="0" xfId="2" applyFont="1" applyFill="1" applyAlignment="1">
      <alignment vertical="top" wrapText="1"/>
    </xf>
    <xf numFmtId="187" fontId="9" fillId="0" borderId="1" xfId="2" applyNumberFormat="1" applyFont="1" applyBorder="1"/>
    <xf numFmtId="184" fontId="9" fillId="0" borderId="1" xfId="6" applyNumberFormat="1" applyFont="1" applyFill="1" applyBorder="1" applyAlignment="1"/>
    <xf numFmtId="184" fontId="9" fillId="0" borderId="1" xfId="6" applyNumberFormat="1" applyFont="1" applyFill="1" applyBorder="1" applyAlignment="1">
      <alignment horizontal="center"/>
    </xf>
    <xf numFmtId="179" fontId="9" fillId="0" borderId="1" xfId="2" applyNumberFormat="1" applyFont="1" applyBorder="1" applyAlignment="1">
      <alignment horizontal="right"/>
    </xf>
    <xf numFmtId="0" fontId="9" fillId="0" borderId="1" xfId="3" applyFont="1" applyBorder="1" applyAlignment="1">
      <alignment vertical="center" wrapText="1"/>
    </xf>
    <xf numFmtId="184" fontId="9" fillId="2" borderId="1" xfId="3" applyNumberFormat="1" applyFont="1" applyFill="1" applyBorder="1" applyAlignment="1">
      <alignment horizontal="right" vertical="center"/>
    </xf>
    <xf numFmtId="184" fontId="9" fillId="2" borderId="1" xfId="4" applyNumberFormat="1" applyFont="1" applyFill="1" applyBorder="1" applyAlignment="1">
      <alignment horizontal="right" vertical="center"/>
    </xf>
    <xf numFmtId="0" fontId="22" fillId="0" borderId="0" xfId="0" applyFont="1"/>
    <xf numFmtId="0" fontId="9" fillId="3" borderId="1" xfId="0" applyFont="1" applyFill="1" applyBorder="1"/>
    <xf numFmtId="0" fontId="9" fillId="2" borderId="1" xfId="0" applyFont="1" applyFill="1" applyBorder="1" applyAlignment="1">
      <alignment wrapText="1"/>
    </xf>
    <xf numFmtId="179" fontId="9" fillId="2" borderId="1" xfId="3" applyNumberFormat="1" applyFont="1" applyFill="1" applyBorder="1" applyAlignment="1">
      <alignment horizontal="center" vertical="center"/>
    </xf>
    <xf numFmtId="184" fontId="9" fillId="0" borderId="1" xfId="3" applyNumberFormat="1" applyFont="1" applyBorder="1" applyAlignment="1">
      <alignment horizontal="right" vertical="center"/>
    </xf>
    <xf numFmtId="0" fontId="6" fillId="0" borderId="0" xfId="0" applyFont="1"/>
    <xf numFmtId="0" fontId="17" fillId="0" borderId="0" xfId="0" applyFont="1"/>
    <xf numFmtId="38" fontId="14" fillId="0" borderId="2" xfId="5" applyFont="1" applyFill="1" applyBorder="1" applyAlignment="1"/>
    <xf numFmtId="38" fontId="14" fillId="0" borderId="3" xfId="5" applyFont="1" applyFill="1" applyBorder="1" applyAlignment="1"/>
    <xf numFmtId="38" fontId="9" fillId="0" borderId="1" xfId="3" applyNumberFormat="1" applyFont="1" applyBorder="1">
      <alignment vertical="center"/>
    </xf>
    <xf numFmtId="0" fontId="23" fillId="2" borderId="0" xfId="2" applyFont="1" applyFill="1"/>
    <xf numFmtId="0" fontId="24" fillId="2" borderId="0" xfId="0" applyFont="1" applyFill="1"/>
    <xf numFmtId="183" fontId="9" fillId="0" borderId="1" xfId="2" applyNumberFormat="1" applyFont="1" applyBorder="1"/>
    <xf numFmtId="177" fontId="9" fillId="0" borderId="1" xfId="2" applyNumberFormat="1" applyFont="1" applyBorder="1"/>
    <xf numFmtId="177" fontId="9" fillId="0" borderId="1" xfId="2" applyNumberFormat="1" applyFont="1" applyBorder="1" applyAlignment="1">
      <alignment vertical="center"/>
    </xf>
    <xf numFmtId="183" fontId="9" fillId="0" borderId="1" xfId="2" applyNumberFormat="1" applyFont="1" applyBorder="1" applyAlignment="1">
      <alignment horizontal="right"/>
    </xf>
    <xf numFmtId="183" fontId="9" fillId="0" borderId="1" xfId="0" applyNumberFormat="1" applyFont="1" applyBorder="1"/>
    <xf numFmtId="177" fontId="9" fillId="0" borderId="1" xfId="0" applyNumberFormat="1" applyFont="1" applyBorder="1"/>
    <xf numFmtId="179" fontId="25" fillId="0" borderId="1" xfId="0" applyNumberFormat="1" applyFont="1" applyBorder="1"/>
    <xf numFmtId="0" fontId="15" fillId="2" borderId="0" xfId="2" applyFont="1" applyFill="1"/>
    <xf numFmtId="0" fontId="9" fillId="0" borderId="2" xfId="0" applyFont="1" applyBorder="1"/>
    <xf numFmtId="0" fontId="9" fillId="0" borderId="3" xfId="0" applyFont="1" applyBorder="1"/>
    <xf numFmtId="0" fontId="9" fillId="0" borderId="1" xfId="0" applyFont="1" applyBorder="1"/>
    <xf numFmtId="0" fontId="0" fillId="0" borderId="1" xfId="0" applyBorder="1"/>
    <xf numFmtId="0" fontId="10" fillId="3" borderId="2" xfId="0" applyFont="1" applyFill="1" applyBorder="1" applyAlignment="1">
      <alignment vertical="center"/>
    </xf>
    <xf numFmtId="0" fontId="10" fillId="3" borderId="3" xfId="0" applyFont="1" applyFill="1" applyBorder="1" applyAlignment="1">
      <alignment vertical="center"/>
    </xf>
    <xf numFmtId="0" fontId="14" fillId="0" borderId="1" xfId="0" applyFont="1" applyBorder="1"/>
    <xf numFmtId="0" fontId="14" fillId="0" borderId="2" xfId="0" applyFont="1" applyBorder="1"/>
    <xf numFmtId="0" fontId="14" fillId="0" borderId="3" xfId="0" applyFont="1" applyBorder="1"/>
    <xf numFmtId="184" fontId="14" fillId="0" borderId="2" xfId="3" applyNumberFormat="1" applyFont="1" applyBorder="1" applyAlignment="1">
      <alignment vertical="center" wrapText="1"/>
    </xf>
    <xf numFmtId="184" fontId="14" fillId="0" borderId="3" xfId="3" applyNumberFormat="1" applyFont="1" applyBorder="1" applyAlignment="1">
      <alignment vertical="center" wrapText="1"/>
    </xf>
    <xf numFmtId="0" fontId="20" fillId="3" borderId="3" xfId="0" applyFont="1" applyFill="1" applyBorder="1" applyAlignment="1">
      <alignment vertical="center"/>
    </xf>
    <xf numFmtId="0" fontId="14" fillId="0" borderId="2" xfId="0" applyFont="1" applyBorder="1" applyAlignment="1">
      <alignment horizontal="center"/>
    </xf>
    <xf numFmtId="0" fontId="14" fillId="0" borderId="3" xfId="0" applyFont="1" applyBorder="1" applyAlignment="1">
      <alignment horizontal="center"/>
    </xf>
    <xf numFmtId="184" fontId="14" fillId="0" borderId="4" xfId="3" applyNumberFormat="1" applyFont="1" applyBorder="1" applyAlignment="1">
      <alignment vertical="center" wrapText="1"/>
    </xf>
    <xf numFmtId="0" fontId="10" fillId="3" borderId="2" xfId="7" applyFont="1" applyFill="1" applyBorder="1">
      <alignment vertical="center"/>
    </xf>
    <xf numFmtId="0" fontId="10" fillId="3" borderId="3" xfId="7" applyFont="1" applyFill="1" applyBorder="1">
      <alignment vertical="center"/>
    </xf>
    <xf numFmtId="0" fontId="14" fillId="0" borderId="2" xfId="7" applyFont="1" applyBorder="1" applyAlignment="1"/>
    <xf numFmtId="0" fontId="14" fillId="0" borderId="3" xfId="7" applyFont="1" applyBorder="1" applyAlignment="1"/>
    <xf numFmtId="0" fontId="9" fillId="0" borderId="2" xfId="10" applyFont="1" applyBorder="1" applyAlignment="1">
      <alignment vertical="center"/>
    </xf>
    <xf numFmtId="0" fontId="9" fillId="0" borderId="3" xfId="10" applyFont="1" applyBorder="1" applyAlignment="1">
      <alignment vertical="center"/>
    </xf>
    <xf numFmtId="0" fontId="14" fillId="0" borderId="2" xfId="7" applyFont="1" applyBorder="1" applyAlignment="1">
      <alignment wrapText="1"/>
    </xf>
    <xf numFmtId="0" fontId="14" fillId="0" borderId="3" xfId="7" applyFont="1" applyBorder="1" applyAlignment="1">
      <alignment wrapText="1"/>
    </xf>
    <xf numFmtId="38" fontId="14" fillId="0" borderId="0" xfId="6" applyFont="1" applyFill="1" applyAlignment="1"/>
    <xf numFmtId="0" fontId="14" fillId="0" borderId="4" xfId="0" applyFont="1" applyBorder="1"/>
    <xf numFmtId="0" fontId="0" fillId="0" borderId="4" xfId="0" applyBorder="1"/>
    <xf numFmtId="0" fontId="9" fillId="2" borderId="4" xfId="2" applyFont="1" applyFill="1" applyBorder="1" applyAlignment="1">
      <alignment vertical="top" wrapText="1"/>
    </xf>
    <xf numFmtId="0" fontId="9" fillId="2" borderId="0" xfId="2" applyFont="1" applyFill="1" applyAlignment="1">
      <alignment wrapText="1"/>
    </xf>
    <xf numFmtId="0" fontId="9" fillId="0" borderId="4" xfId="2" applyFont="1" applyBorder="1" applyAlignment="1">
      <alignment horizontal="left" vertical="center"/>
    </xf>
    <xf numFmtId="0" fontId="9" fillId="0" borderId="1" xfId="2" applyFont="1" applyFill="1" applyBorder="1"/>
    <xf numFmtId="187" fontId="9" fillId="0" borderId="1" xfId="3" applyNumberFormat="1" applyFont="1" applyFill="1" applyBorder="1">
      <alignment vertical="center"/>
    </xf>
    <xf numFmtId="187" fontId="9" fillId="0" borderId="1" xfId="2" applyNumberFormat="1" applyFont="1" applyFill="1" applyBorder="1"/>
  </cellXfs>
  <cellStyles count="12">
    <cellStyle name="Normal 2" xfId="1" xr:uid="{00000000-0005-0000-0000-000000000000}"/>
    <cellStyle name="パーセント 2" xfId="4" xr:uid="{00000000-0005-0000-0000-000001000000}"/>
    <cellStyle name="桁区切り" xfId="6" builtinId="6"/>
    <cellStyle name="桁区切り 2" xfId="5" xr:uid="{2F31DA70-0EC7-492C-B4A4-299124ABB86F}"/>
    <cellStyle name="標準" xfId="0" builtinId="0"/>
    <cellStyle name="標準 2" xfId="2" xr:uid="{00000000-0005-0000-0000-000004000000}"/>
    <cellStyle name="標準 3" xfId="3" xr:uid="{00000000-0005-0000-0000-000005000000}"/>
    <cellStyle name="標準 4" xfId="7" xr:uid="{6D04485C-3C8B-44BE-B07A-3D06FE04D8F3}"/>
    <cellStyle name="標準 4 2" xfId="8" xr:uid="{9281A16E-1AF7-4533-ADD2-941C8282CA42}"/>
    <cellStyle name="標準 4 3" xfId="9" xr:uid="{624027BD-C3C7-4EF0-92FC-9A8D83F41031}"/>
    <cellStyle name="標準 4 4" xfId="11" xr:uid="{BB56603D-A46B-4205-935F-683D878AA6D7}"/>
    <cellStyle name="標準 5" xfId="10" xr:uid="{AB92C3F2-3767-4E3C-845B-90EC02CDCAB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68A09-F42A-4515-A952-B0FA23FCF858}">
  <dimension ref="B2:J185"/>
  <sheetViews>
    <sheetView showGridLines="0" zoomScale="80" zoomScaleNormal="80" workbookViewId="0">
      <selection activeCell="G146" sqref="G146:G148"/>
    </sheetView>
  </sheetViews>
  <sheetFormatPr defaultColWidth="9.28515625" defaultRowHeight="14.25" x14ac:dyDescent="0.25"/>
  <cols>
    <col min="1" max="1" width="3.7109375" style="2" customWidth="1"/>
    <col min="2" max="2" width="13.7109375" style="2" customWidth="1"/>
    <col min="3" max="3" width="49.28515625" style="2" bestFit="1" customWidth="1"/>
    <col min="4" max="5" width="19.28515625" style="2" customWidth="1"/>
    <col min="6" max="7" width="16.5703125" style="2" bestFit="1" customWidth="1"/>
    <col min="8" max="8" width="9.28515625" style="2" customWidth="1"/>
    <col min="9" max="9" width="9.28515625" style="2"/>
    <col min="10" max="10" width="17.7109375" style="2" bestFit="1" customWidth="1"/>
    <col min="11" max="16384" width="9.28515625" style="2"/>
  </cols>
  <sheetData>
    <row r="2" spans="2:7" ht="30" x14ac:dyDescent="0.45">
      <c r="B2" s="4" t="s">
        <v>1</v>
      </c>
      <c r="C2" s="4"/>
    </row>
    <row r="4" spans="2:7" ht="21" x14ac:dyDescent="0.3">
      <c r="B4" s="58" t="s">
        <v>82</v>
      </c>
      <c r="C4" s="3"/>
      <c r="F4" s="8"/>
      <c r="G4" s="59" t="s">
        <v>81</v>
      </c>
    </row>
    <row r="5" spans="2:7" x14ac:dyDescent="0.25">
      <c r="B5" s="1"/>
    </row>
    <row r="6" spans="2:7" ht="16.5" x14ac:dyDescent="0.25">
      <c r="B6" s="9" t="s">
        <v>88</v>
      </c>
      <c r="C6" s="9"/>
      <c r="E6" s="5"/>
    </row>
    <row r="7" spans="2:7" s="11" customFormat="1" ht="16.5" x14ac:dyDescent="0.25">
      <c r="B7" s="104" t="s">
        <v>56</v>
      </c>
      <c r="C7" s="9"/>
      <c r="F7" s="14"/>
      <c r="G7" s="5" t="s">
        <v>80</v>
      </c>
    </row>
    <row r="8" spans="2:7" x14ac:dyDescent="0.25">
      <c r="B8" s="188" t="s">
        <v>15</v>
      </c>
      <c r="C8" s="189"/>
      <c r="D8" s="55" t="s">
        <v>167</v>
      </c>
      <c r="E8" s="55" t="s">
        <v>168</v>
      </c>
      <c r="F8" s="55" t="s">
        <v>169</v>
      </c>
      <c r="G8" s="55" t="s">
        <v>201</v>
      </c>
    </row>
    <row r="9" spans="2:7" ht="15.75" x14ac:dyDescent="0.25">
      <c r="B9" s="182" t="s">
        <v>16</v>
      </c>
      <c r="C9" s="183"/>
      <c r="D9" s="93">
        <v>16824</v>
      </c>
      <c r="E9" s="93">
        <v>15065</v>
      </c>
      <c r="F9" s="15">
        <v>15044</v>
      </c>
      <c r="G9" s="24">
        <v>15632</v>
      </c>
    </row>
    <row r="10" spans="2:7" ht="15.75" x14ac:dyDescent="0.25">
      <c r="B10" s="182" t="s">
        <v>17</v>
      </c>
      <c r="C10" s="183"/>
      <c r="D10" s="93">
        <v>28889</v>
      </c>
      <c r="E10" s="93">
        <v>27309</v>
      </c>
      <c r="F10" s="15">
        <v>27972</v>
      </c>
      <c r="G10" s="24">
        <v>25844</v>
      </c>
    </row>
    <row r="11" spans="2:7" ht="15.75" x14ac:dyDescent="0.25">
      <c r="B11" s="182" t="s">
        <v>18</v>
      </c>
      <c r="C11" s="183"/>
      <c r="D11" s="85" t="s">
        <v>0</v>
      </c>
      <c r="E11" s="93">
        <v>955821</v>
      </c>
      <c r="F11" s="15">
        <v>1284563</v>
      </c>
      <c r="G11" s="15">
        <v>1233111</v>
      </c>
    </row>
    <row r="12" spans="2:7" ht="15.75" x14ac:dyDescent="0.25">
      <c r="B12" s="182" t="s">
        <v>19</v>
      </c>
      <c r="C12" s="183"/>
      <c r="D12" s="93">
        <v>45713</v>
      </c>
      <c r="E12" s="93">
        <v>42374</v>
      </c>
      <c r="F12" s="15">
        <f>F9+F10</f>
        <v>43016</v>
      </c>
      <c r="G12" s="15">
        <v>41476</v>
      </c>
    </row>
    <row r="13" spans="2:7" ht="15" customHeight="1" x14ac:dyDescent="0.25">
      <c r="B13" s="182" t="s">
        <v>20</v>
      </c>
      <c r="C13" s="183"/>
      <c r="D13" s="85" t="s">
        <v>0</v>
      </c>
      <c r="E13" s="93">
        <v>998195</v>
      </c>
      <c r="F13" s="15">
        <f>F11+F12</f>
        <v>1327579</v>
      </c>
      <c r="G13" s="15">
        <f>SUM(G11:G12)</f>
        <v>1274587</v>
      </c>
    </row>
    <row r="14" spans="2:7" x14ac:dyDescent="0.25">
      <c r="B14" s="188" t="s">
        <v>21</v>
      </c>
      <c r="C14" s="189"/>
      <c r="D14" s="55" t="s">
        <v>167</v>
      </c>
      <c r="E14" s="55" t="s">
        <v>168</v>
      </c>
      <c r="F14" s="55" t="s">
        <v>169</v>
      </c>
      <c r="G14" s="55" t="s">
        <v>201</v>
      </c>
    </row>
    <row r="15" spans="2:7" ht="15.75" x14ac:dyDescent="0.25">
      <c r="B15" s="182" t="s">
        <v>16</v>
      </c>
      <c r="C15" s="183"/>
      <c r="D15" s="93">
        <v>21439.38</v>
      </c>
      <c r="E15" s="93">
        <v>28415.819</v>
      </c>
      <c r="F15" s="15">
        <v>52705</v>
      </c>
      <c r="G15" s="24">
        <v>48699</v>
      </c>
    </row>
    <row r="16" spans="2:7" ht="15.75" x14ac:dyDescent="0.25">
      <c r="B16" s="182" t="s">
        <v>17</v>
      </c>
      <c r="C16" s="183"/>
      <c r="D16" s="93">
        <v>139406.584</v>
      </c>
      <c r="E16" s="93">
        <v>152830.74069999999</v>
      </c>
      <c r="F16" s="15">
        <v>187197</v>
      </c>
      <c r="G16" s="24">
        <v>185961</v>
      </c>
    </row>
    <row r="17" spans="2:7" ht="15.75" x14ac:dyDescent="0.25">
      <c r="B17" s="182" t="s">
        <v>18</v>
      </c>
      <c r="C17" s="183"/>
      <c r="D17" s="85" t="s">
        <v>0</v>
      </c>
      <c r="E17" s="85" t="s">
        <v>0</v>
      </c>
      <c r="F17" s="85" t="s">
        <v>0</v>
      </c>
      <c r="G17" s="85" t="s">
        <v>0</v>
      </c>
    </row>
    <row r="18" spans="2:7" ht="15.75" x14ac:dyDescent="0.25">
      <c r="B18" s="182" t="s">
        <v>19</v>
      </c>
      <c r="C18" s="183"/>
      <c r="D18" s="93">
        <v>160845.96400000001</v>
      </c>
      <c r="E18" s="93">
        <v>181246.55969999998</v>
      </c>
      <c r="F18" s="24">
        <v>239902</v>
      </c>
      <c r="G18" s="24">
        <v>234660</v>
      </c>
    </row>
    <row r="19" spans="2:7" ht="15" customHeight="1" x14ac:dyDescent="0.25">
      <c r="B19" s="182" t="s">
        <v>20</v>
      </c>
      <c r="C19" s="183"/>
      <c r="D19" s="85" t="s">
        <v>0</v>
      </c>
      <c r="E19" s="85" t="s">
        <v>0</v>
      </c>
      <c r="F19" s="85" t="s">
        <v>0</v>
      </c>
      <c r="G19" s="85" t="s">
        <v>0</v>
      </c>
    </row>
    <row r="20" spans="2:7" x14ac:dyDescent="0.25">
      <c r="B20" s="188" t="s">
        <v>209</v>
      </c>
      <c r="C20" s="189"/>
      <c r="D20" s="55" t="s">
        <v>167</v>
      </c>
      <c r="E20" s="55" t="s">
        <v>168</v>
      </c>
      <c r="F20" s="55" t="s">
        <v>169</v>
      </c>
      <c r="G20" s="55" t="s">
        <v>201</v>
      </c>
    </row>
    <row r="21" spans="2:7" ht="15.75" x14ac:dyDescent="0.25">
      <c r="B21" s="182" t="s">
        <v>16</v>
      </c>
      <c r="C21" s="183"/>
      <c r="D21" s="108">
        <v>8443</v>
      </c>
      <c r="E21" s="108">
        <v>7542</v>
      </c>
      <c r="F21" s="24">
        <v>7897</v>
      </c>
      <c r="G21" s="24">
        <f>7409+5764</f>
        <v>13173</v>
      </c>
    </row>
    <row r="22" spans="2:7" ht="15.75" x14ac:dyDescent="0.25">
      <c r="B22" s="182" t="s">
        <v>17</v>
      </c>
      <c r="C22" s="183"/>
      <c r="D22" s="108">
        <v>26041.364606886</v>
      </c>
      <c r="E22" s="108">
        <v>25455</v>
      </c>
      <c r="F22" s="24">
        <v>25821</v>
      </c>
      <c r="G22" s="24">
        <f>27873+505</f>
        <v>28378</v>
      </c>
    </row>
    <row r="23" spans="2:7" ht="15.75" x14ac:dyDescent="0.25">
      <c r="B23" s="182" t="s">
        <v>18</v>
      </c>
      <c r="C23" s="183"/>
      <c r="D23" s="108">
        <v>1113136.9945222</v>
      </c>
      <c r="E23" s="108">
        <v>1128024.1234597999</v>
      </c>
      <c r="F23" s="24">
        <v>1114350.9668135</v>
      </c>
      <c r="G23" s="24">
        <v>996549</v>
      </c>
    </row>
    <row r="24" spans="2:7" ht="15.75" x14ac:dyDescent="0.25">
      <c r="B24" s="182" t="s">
        <v>19</v>
      </c>
      <c r="C24" s="183"/>
      <c r="D24" s="108">
        <v>34484</v>
      </c>
      <c r="E24" s="108">
        <v>32997</v>
      </c>
      <c r="F24" s="24">
        <v>33718</v>
      </c>
      <c r="G24" s="15">
        <v>41550</v>
      </c>
    </row>
    <row r="25" spans="2:7" ht="15" customHeight="1" x14ac:dyDescent="0.25">
      <c r="B25" s="182" t="s">
        <v>20</v>
      </c>
      <c r="C25" s="183"/>
      <c r="D25" s="108">
        <v>1147621.3591290859</v>
      </c>
      <c r="E25" s="108">
        <v>1161021.1234597999</v>
      </c>
      <c r="F25" s="24">
        <v>1148068.9668135</v>
      </c>
      <c r="G25" s="15">
        <f>SUM(G23:G24)</f>
        <v>1038099</v>
      </c>
    </row>
    <row r="26" spans="2:7" ht="15" customHeight="1" x14ac:dyDescent="0.25">
      <c r="B26" s="187" t="s">
        <v>208</v>
      </c>
      <c r="C26" s="187"/>
      <c r="D26" s="187"/>
      <c r="E26" s="187"/>
      <c r="F26" s="187"/>
      <c r="G26" s="187"/>
    </row>
    <row r="27" spans="2:7" x14ac:dyDescent="0.25">
      <c r="B27" s="6"/>
      <c r="C27" s="6"/>
    </row>
    <row r="28" spans="2:7" s="11" customFormat="1" ht="16.5" x14ac:dyDescent="0.25">
      <c r="B28" s="104" t="s">
        <v>57</v>
      </c>
      <c r="C28" s="9"/>
      <c r="F28" s="14"/>
      <c r="G28" s="5" t="s">
        <v>80</v>
      </c>
    </row>
    <row r="29" spans="2:7" x14ac:dyDescent="0.25">
      <c r="B29" s="177" t="s">
        <v>22</v>
      </c>
      <c r="C29" s="178"/>
      <c r="D29" s="55" t="s">
        <v>167</v>
      </c>
      <c r="E29" s="55" t="s">
        <v>168</v>
      </c>
      <c r="F29" s="55" t="s">
        <v>169</v>
      </c>
      <c r="G29" s="55" t="s">
        <v>201</v>
      </c>
    </row>
    <row r="30" spans="2:7" ht="15.75" x14ac:dyDescent="0.25">
      <c r="B30" s="56" t="s">
        <v>24</v>
      </c>
      <c r="C30" s="57" t="s">
        <v>39</v>
      </c>
      <c r="D30" s="10" t="s">
        <v>0</v>
      </c>
      <c r="E30" s="15">
        <v>736831</v>
      </c>
      <c r="F30" s="15">
        <v>1052051</v>
      </c>
      <c r="G30" s="15">
        <v>1004908</v>
      </c>
    </row>
    <row r="31" spans="2:7" ht="15.75" x14ac:dyDescent="0.25">
      <c r="B31" s="56" t="s">
        <v>25</v>
      </c>
      <c r="C31" s="57" t="s">
        <v>40</v>
      </c>
      <c r="D31" s="10" t="s">
        <v>0</v>
      </c>
      <c r="E31" s="15">
        <v>81969</v>
      </c>
      <c r="F31" s="15">
        <v>112239</v>
      </c>
      <c r="G31" s="15">
        <v>116898</v>
      </c>
    </row>
    <row r="32" spans="2:7" ht="15.75" x14ac:dyDescent="0.25">
      <c r="B32" s="56" t="s">
        <v>26</v>
      </c>
      <c r="C32" s="57" t="s">
        <v>41</v>
      </c>
      <c r="D32" s="10" t="s">
        <v>0</v>
      </c>
      <c r="E32" s="15">
        <v>7970</v>
      </c>
      <c r="F32" s="15">
        <v>7936</v>
      </c>
      <c r="G32" s="15">
        <v>7553</v>
      </c>
    </row>
    <row r="33" spans="2:7" ht="15.75" x14ac:dyDescent="0.25">
      <c r="B33" s="56" t="s">
        <v>27</v>
      </c>
      <c r="C33" s="57" t="s">
        <v>42</v>
      </c>
      <c r="D33" s="10" t="s">
        <v>0</v>
      </c>
      <c r="E33" s="15">
        <v>0</v>
      </c>
      <c r="F33" s="15">
        <v>37450</v>
      </c>
      <c r="G33" s="15">
        <v>34839</v>
      </c>
    </row>
    <row r="34" spans="2:7" ht="15.75" x14ac:dyDescent="0.25">
      <c r="B34" s="56" t="s">
        <v>28</v>
      </c>
      <c r="C34" s="57" t="s">
        <v>43</v>
      </c>
      <c r="D34" s="10" t="s">
        <v>0</v>
      </c>
      <c r="E34" s="15">
        <v>17499</v>
      </c>
      <c r="F34" s="15">
        <v>15609</v>
      </c>
      <c r="G34" s="15">
        <v>14458</v>
      </c>
    </row>
    <row r="35" spans="2:7" ht="15.75" x14ac:dyDescent="0.25">
      <c r="B35" s="56" t="s">
        <v>29</v>
      </c>
      <c r="C35" s="57" t="s">
        <v>44</v>
      </c>
      <c r="D35" s="10" t="s">
        <v>0</v>
      </c>
      <c r="E35" s="15">
        <v>456</v>
      </c>
      <c r="F35" s="15">
        <v>428</v>
      </c>
      <c r="G35" s="15">
        <v>470</v>
      </c>
    </row>
    <row r="36" spans="2:7" ht="15.75" x14ac:dyDescent="0.25">
      <c r="B36" s="56" t="s">
        <v>30</v>
      </c>
      <c r="C36" s="57" t="s">
        <v>45</v>
      </c>
      <c r="D36" s="10" t="s">
        <v>0</v>
      </c>
      <c r="E36" s="15">
        <v>1550</v>
      </c>
      <c r="F36" s="15">
        <v>1455</v>
      </c>
      <c r="G36" s="15">
        <v>1595</v>
      </c>
    </row>
    <row r="37" spans="2:7" ht="15.75" x14ac:dyDescent="0.25">
      <c r="B37" s="56" t="s">
        <v>31</v>
      </c>
      <c r="C37" s="57" t="s">
        <v>46</v>
      </c>
      <c r="D37" s="10" t="s">
        <v>0</v>
      </c>
      <c r="E37" s="15">
        <v>0</v>
      </c>
      <c r="F37" s="15">
        <v>0</v>
      </c>
      <c r="G37" s="15">
        <v>0</v>
      </c>
    </row>
    <row r="38" spans="2:7" ht="15.75" x14ac:dyDescent="0.25">
      <c r="B38" s="56" t="s">
        <v>32</v>
      </c>
      <c r="C38" s="57" t="s">
        <v>47</v>
      </c>
      <c r="D38" s="10" t="s">
        <v>0</v>
      </c>
      <c r="E38" s="15">
        <v>42914</v>
      </c>
      <c r="F38" s="15">
        <v>0</v>
      </c>
      <c r="G38" s="15">
        <v>0</v>
      </c>
    </row>
    <row r="39" spans="2:7" ht="15.75" x14ac:dyDescent="0.25">
      <c r="B39" s="56" t="s">
        <v>33</v>
      </c>
      <c r="C39" s="57" t="s">
        <v>48</v>
      </c>
      <c r="D39" s="10" t="s">
        <v>0</v>
      </c>
      <c r="E39" s="15">
        <v>0</v>
      </c>
      <c r="F39" s="15">
        <v>0</v>
      </c>
      <c r="G39" s="15">
        <v>0</v>
      </c>
    </row>
    <row r="40" spans="2:7" ht="15.75" x14ac:dyDescent="0.25">
      <c r="B40" s="56" t="s">
        <v>34</v>
      </c>
      <c r="C40" s="57" t="s">
        <v>49</v>
      </c>
      <c r="D40" s="10" t="s">
        <v>0</v>
      </c>
      <c r="E40" s="15">
        <v>0</v>
      </c>
      <c r="F40" s="15">
        <v>0</v>
      </c>
      <c r="G40" s="15">
        <v>0</v>
      </c>
    </row>
    <row r="41" spans="2:7" ht="15.75" x14ac:dyDescent="0.25">
      <c r="B41" s="56" t="s">
        <v>35</v>
      </c>
      <c r="C41" s="57" t="s">
        <v>58</v>
      </c>
      <c r="D41" s="10" t="s">
        <v>0</v>
      </c>
      <c r="E41" s="15">
        <v>66632</v>
      </c>
      <c r="F41" s="15">
        <v>57395</v>
      </c>
      <c r="G41" s="15">
        <v>52390</v>
      </c>
    </row>
    <row r="42" spans="2:7" ht="15.75" x14ac:dyDescent="0.25">
      <c r="B42" s="56" t="s">
        <v>36</v>
      </c>
      <c r="C42" s="57" t="s">
        <v>50</v>
      </c>
      <c r="D42" s="10" t="s">
        <v>0</v>
      </c>
      <c r="E42" s="15">
        <v>0</v>
      </c>
      <c r="F42" s="15">
        <v>0</v>
      </c>
      <c r="G42" s="15">
        <v>0</v>
      </c>
    </row>
    <row r="43" spans="2:7" ht="15.75" x14ac:dyDescent="0.25">
      <c r="B43" s="56" t="s">
        <v>37</v>
      </c>
      <c r="C43" s="57" t="s">
        <v>51</v>
      </c>
      <c r="D43" s="10" t="s">
        <v>0</v>
      </c>
      <c r="E43" s="15">
        <v>0</v>
      </c>
      <c r="F43" s="15">
        <v>0</v>
      </c>
      <c r="G43" s="15">
        <v>0</v>
      </c>
    </row>
    <row r="44" spans="2:7" ht="15.75" x14ac:dyDescent="0.25">
      <c r="B44" s="56" t="s">
        <v>38</v>
      </c>
      <c r="C44" s="57" t="s">
        <v>52</v>
      </c>
      <c r="D44" s="10" t="s">
        <v>0</v>
      </c>
      <c r="E44" s="15">
        <v>0</v>
      </c>
      <c r="F44" s="15">
        <v>0</v>
      </c>
      <c r="G44" s="15">
        <v>0</v>
      </c>
    </row>
    <row r="45" spans="2:7" ht="15.75" x14ac:dyDescent="0.25">
      <c r="B45" s="18"/>
      <c r="C45" s="57" t="s">
        <v>53</v>
      </c>
      <c r="D45" s="10" t="s">
        <v>0</v>
      </c>
      <c r="E45" s="15">
        <v>0</v>
      </c>
      <c r="F45" s="15">
        <v>0</v>
      </c>
      <c r="G45" s="15">
        <v>0</v>
      </c>
    </row>
    <row r="46" spans="2:7" ht="15.75" x14ac:dyDescent="0.25">
      <c r="B46" s="185" t="s">
        <v>54</v>
      </c>
      <c r="C46" s="186"/>
      <c r="D46" s="10" t="s">
        <v>0</v>
      </c>
      <c r="E46" s="15">
        <v>955821</v>
      </c>
      <c r="F46" s="15">
        <v>1284563</v>
      </c>
      <c r="G46" s="15">
        <v>1233111</v>
      </c>
    </row>
    <row r="47" spans="2:7" x14ac:dyDescent="0.25">
      <c r="B47" s="177" t="s">
        <v>210</v>
      </c>
      <c r="C47" s="184"/>
      <c r="D47" s="55" t="s">
        <v>167</v>
      </c>
      <c r="E47" s="55" t="s">
        <v>168</v>
      </c>
      <c r="F47" s="55" t="s">
        <v>169</v>
      </c>
      <c r="G47" s="55" t="s">
        <v>201</v>
      </c>
    </row>
    <row r="48" spans="2:7" ht="15.75" x14ac:dyDescent="0.25">
      <c r="B48" s="56" t="s">
        <v>24</v>
      </c>
      <c r="C48" s="57" t="s">
        <v>39</v>
      </c>
      <c r="D48" s="10" t="s">
        <v>0</v>
      </c>
      <c r="E48" s="10" t="s">
        <v>0</v>
      </c>
      <c r="F48" s="15">
        <v>817009.65411528479</v>
      </c>
      <c r="G48" s="15">
        <v>737238</v>
      </c>
    </row>
    <row r="49" spans="2:7" ht="15.75" x14ac:dyDescent="0.25">
      <c r="B49" s="56" t="s">
        <v>25</v>
      </c>
      <c r="C49" s="57" t="s">
        <v>40</v>
      </c>
      <c r="D49" s="10" t="s">
        <v>0</v>
      </c>
      <c r="E49" s="10" t="s">
        <v>0</v>
      </c>
      <c r="F49" s="15">
        <v>13089.017182830001</v>
      </c>
      <c r="G49" s="15">
        <v>12603</v>
      </c>
    </row>
    <row r="50" spans="2:7" ht="15.75" x14ac:dyDescent="0.25">
      <c r="B50" s="56" t="s">
        <v>26</v>
      </c>
      <c r="C50" s="57" t="s">
        <v>41</v>
      </c>
      <c r="D50" s="10" t="s">
        <v>0</v>
      </c>
      <c r="E50" s="10" t="s">
        <v>0</v>
      </c>
      <c r="F50" s="15">
        <v>4529.96492021432</v>
      </c>
      <c r="G50" s="15">
        <v>38202</v>
      </c>
    </row>
    <row r="51" spans="2:7" ht="15.75" x14ac:dyDescent="0.25">
      <c r="B51" s="56" t="s">
        <v>27</v>
      </c>
      <c r="C51" s="57" t="s">
        <v>42</v>
      </c>
      <c r="D51" s="10" t="s">
        <v>0</v>
      </c>
      <c r="E51" s="10" t="s">
        <v>0</v>
      </c>
      <c r="F51" s="15">
        <v>83637.359678188892</v>
      </c>
      <c r="G51" s="15">
        <v>20878</v>
      </c>
    </row>
    <row r="52" spans="2:7" ht="15.75" x14ac:dyDescent="0.25">
      <c r="B52" s="56" t="s">
        <v>28</v>
      </c>
      <c r="C52" s="57" t="s">
        <v>43</v>
      </c>
      <c r="D52" s="10" t="s">
        <v>0</v>
      </c>
      <c r="E52" s="10" t="s">
        <v>0</v>
      </c>
      <c r="F52" s="15">
        <v>6344.7046479969795</v>
      </c>
      <c r="G52" s="15">
        <v>7366</v>
      </c>
    </row>
    <row r="53" spans="2:7" ht="15.75" x14ac:dyDescent="0.25">
      <c r="B53" s="56" t="s">
        <v>29</v>
      </c>
      <c r="C53" s="57" t="s">
        <v>44</v>
      </c>
      <c r="D53" s="10" t="s">
        <v>0</v>
      </c>
      <c r="E53" s="10" t="s">
        <v>0</v>
      </c>
      <c r="F53" s="15">
        <v>1084.1446776522068</v>
      </c>
      <c r="G53" s="15">
        <v>3613</v>
      </c>
    </row>
    <row r="54" spans="2:7" ht="15.75" x14ac:dyDescent="0.25">
      <c r="B54" s="56" t="s">
        <v>30</v>
      </c>
      <c r="C54" s="57" t="s">
        <v>45</v>
      </c>
      <c r="D54" s="10" t="s">
        <v>0</v>
      </c>
      <c r="E54" s="10" t="s">
        <v>0</v>
      </c>
      <c r="F54" s="15">
        <v>16774.41442027708</v>
      </c>
      <c r="G54" s="15">
        <v>16663</v>
      </c>
    </row>
    <row r="55" spans="2:7" ht="15.75" x14ac:dyDescent="0.25">
      <c r="B55" s="56" t="s">
        <v>31</v>
      </c>
      <c r="C55" s="57" t="s">
        <v>46</v>
      </c>
      <c r="D55" s="10" t="s">
        <v>0</v>
      </c>
      <c r="E55" s="10" t="s">
        <v>0</v>
      </c>
      <c r="F55" s="15">
        <v>0</v>
      </c>
      <c r="G55" s="10" t="s">
        <v>0</v>
      </c>
    </row>
    <row r="56" spans="2:7" ht="15.75" x14ac:dyDescent="0.25">
      <c r="B56" s="56" t="s">
        <v>32</v>
      </c>
      <c r="C56" s="57" t="s">
        <v>47</v>
      </c>
      <c r="D56" s="10" t="s">
        <v>0</v>
      </c>
      <c r="E56" s="10" t="s">
        <v>0</v>
      </c>
      <c r="F56" s="15">
        <v>69291.560732608792</v>
      </c>
      <c r="G56" s="15">
        <v>115722</v>
      </c>
    </row>
    <row r="57" spans="2:7" ht="15.75" x14ac:dyDescent="0.25">
      <c r="B57" s="56" t="s">
        <v>33</v>
      </c>
      <c r="C57" s="57" t="s">
        <v>48</v>
      </c>
      <c r="D57" s="10" t="s">
        <v>0</v>
      </c>
      <c r="E57" s="10" t="s">
        <v>0</v>
      </c>
      <c r="F57" s="15">
        <v>2632.4767861222999</v>
      </c>
      <c r="G57" s="10" t="s">
        <v>0</v>
      </c>
    </row>
    <row r="58" spans="2:7" ht="15.75" x14ac:dyDescent="0.25">
      <c r="B58" s="56" t="s">
        <v>34</v>
      </c>
      <c r="C58" s="57" t="s">
        <v>49</v>
      </c>
      <c r="D58" s="10" t="s">
        <v>0</v>
      </c>
      <c r="E58" s="10" t="s">
        <v>0</v>
      </c>
      <c r="F58" s="15">
        <v>12463.27492870579</v>
      </c>
      <c r="G58" s="15">
        <v>8706</v>
      </c>
    </row>
    <row r="59" spans="2:7" ht="15.75" x14ac:dyDescent="0.25">
      <c r="B59" s="56" t="s">
        <v>35</v>
      </c>
      <c r="C59" s="57" t="s">
        <v>58</v>
      </c>
      <c r="D59" s="10" t="s">
        <v>0</v>
      </c>
      <c r="E59" s="10" t="s">
        <v>0</v>
      </c>
      <c r="F59" s="15">
        <v>9341.6509040770197</v>
      </c>
      <c r="G59" s="15">
        <v>8373</v>
      </c>
    </row>
    <row r="60" spans="2:7" ht="15.75" x14ac:dyDescent="0.25">
      <c r="B60" s="56" t="s">
        <v>36</v>
      </c>
      <c r="C60" s="57" t="s">
        <v>50</v>
      </c>
      <c r="D60" s="10" t="s">
        <v>0</v>
      </c>
      <c r="E60" s="10" t="s">
        <v>0</v>
      </c>
      <c r="F60" s="15">
        <v>64268.240384119999</v>
      </c>
      <c r="G60" s="15">
        <v>9487</v>
      </c>
    </row>
    <row r="61" spans="2:7" ht="15.75" x14ac:dyDescent="0.25">
      <c r="B61" s="56" t="s">
        <v>37</v>
      </c>
      <c r="C61" s="57" t="s">
        <v>55</v>
      </c>
      <c r="D61" s="10" t="s">
        <v>0</v>
      </c>
      <c r="E61" s="10" t="s">
        <v>0</v>
      </c>
      <c r="F61" s="15">
        <v>0</v>
      </c>
      <c r="G61" s="10" t="s">
        <v>0</v>
      </c>
    </row>
    <row r="62" spans="2:7" ht="15.75" x14ac:dyDescent="0.25">
      <c r="B62" s="56" t="s">
        <v>38</v>
      </c>
      <c r="C62" s="57" t="s">
        <v>52</v>
      </c>
      <c r="D62" s="10" t="s">
        <v>0</v>
      </c>
      <c r="E62" s="10" t="s">
        <v>0</v>
      </c>
      <c r="F62" s="15">
        <v>13884.50343544</v>
      </c>
      <c r="G62" s="15">
        <v>16313</v>
      </c>
    </row>
    <row r="63" spans="2:7" ht="15.75" x14ac:dyDescent="0.25">
      <c r="B63" s="18"/>
      <c r="C63" s="57" t="s">
        <v>53</v>
      </c>
      <c r="D63" s="10" t="s">
        <v>0</v>
      </c>
      <c r="E63" s="10" t="s">
        <v>0</v>
      </c>
      <c r="F63" s="15">
        <v>0</v>
      </c>
      <c r="G63" s="15">
        <v>1385</v>
      </c>
    </row>
    <row r="64" spans="2:7" ht="15.75" x14ac:dyDescent="0.25">
      <c r="B64" s="185" t="s">
        <v>54</v>
      </c>
      <c r="C64" s="186"/>
      <c r="D64" s="10" t="s">
        <v>0</v>
      </c>
      <c r="E64" s="10" t="s">
        <v>0</v>
      </c>
      <c r="F64" s="15">
        <v>1114350.9668135</v>
      </c>
      <c r="G64" s="15">
        <v>996549</v>
      </c>
    </row>
    <row r="65" spans="2:7" x14ac:dyDescent="0.25">
      <c r="B65" s="6"/>
      <c r="C65" s="6"/>
    </row>
    <row r="66" spans="2:7" s="11" customFormat="1" ht="16.5" x14ac:dyDescent="0.25">
      <c r="B66" s="104" t="s">
        <v>59</v>
      </c>
      <c r="C66" s="9"/>
      <c r="G66" s="5" t="s">
        <v>79</v>
      </c>
    </row>
    <row r="67" spans="2:7" x14ac:dyDescent="0.25">
      <c r="B67" s="177"/>
      <c r="C67" s="178"/>
      <c r="D67" s="55" t="s">
        <v>167</v>
      </c>
      <c r="E67" s="55" t="s">
        <v>168</v>
      </c>
      <c r="F67" s="55" t="s">
        <v>169</v>
      </c>
      <c r="G67" s="55" t="s">
        <v>201</v>
      </c>
    </row>
    <row r="68" spans="2:7" ht="15.75" x14ac:dyDescent="0.25">
      <c r="B68" s="180" t="s">
        <v>23</v>
      </c>
      <c r="C68" s="181"/>
      <c r="D68" s="94">
        <v>941943</v>
      </c>
      <c r="E68" s="94">
        <v>876649</v>
      </c>
      <c r="F68" s="15">
        <v>891675</v>
      </c>
      <c r="G68" s="15">
        <v>895741.96833231172</v>
      </c>
    </row>
    <row r="69" spans="2:7" ht="15.75" x14ac:dyDescent="0.25">
      <c r="B69" s="180" t="s">
        <v>21</v>
      </c>
      <c r="C69" s="181"/>
      <c r="D69" s="95">
        <v>906048</v>
      </c>
      <c r="E69" s="95">
        <v>1152700.8</v>
      </c>
      <c r="F69" s="24">
        <v>1489212.7999999998</v>
      </c>
      <c r="G69" s="15">
        <v>1505154.2</v>
      </c>
    </row>
    <row r="70" spans="2:7" ht="15.75" x14ac:dyDescent="0.25">
      <c r="B70" s="180" t="s">
        <v>209</v>
      </c>
      <c r="C70" s="181"/>
      <c r="D70" s="24">
        <v>234267</v>
      </c>
      <c r="E70" s="24">
        <v>221297</v>
      </c>
      <c r="F70" s="24">
        <v>214965</v>
      </c>
      <c r="G70" s="15">
        <v>539197</v>
      </c>
    </row>
    <row r="71" spans="2:7" ht="15.75" x14ac:dyDescent="0.25">
      <c r="B71" s="180" t="s">
        <v>7</v>
      </c>
      <c r="C71" s="181"/>
      <c r="D71" s="24">
        <v>15407</v>
      </c>
      <c r="E71" s="24">
        <v>15138</v>
      </c>
      <c r="F71" s="24">
        <v>15133</v>
      </c>
      <c r="G71" s="15">
        <v>15902</v>
      </c>
    </row>
    <row r="72" spans="2:7" ht="15.75" x14ac:dyDescent="0.25">
      <c r="B72" s="180" t="s">
        <v>54</v>
      </c>
      <c r="C72" s="181"/>
      <c r="D72" s="24">
        <f>SUM(D68:D71)</f>
        <v>2097665</v>
      </c>
      <c r="E72" s="24">
        <f>SUM(E68:E71)</f>
        <v>2265784.7999999998</v>
      </c>
      <c r="F72" s="15">
        <f>SUM(F68:F71)</f>
        <v>2610985.7999999998</v>
      </c>
      <c r="G72" s="15">
        <f>SUM(G68:G71)</f>
        <v>2955995.1683323118</v>
      </c>
    </row>
    <row r="73" spans="2:7" ht="15.75" x14ac:dyDescent="0.25">
      <c r="B73" s="82" t="s">
        <v>211</v>
      </c>
      <c r="C73" s="82"/>
      <c r="D73" s="83"/>
      <c r="E73" s="83"/>
      <c r="F73" s="84"/>
      <c r="G73" s="84"/>
    </row>
    <row r="74" spans="2:7" x14ac:dyDescent="0.25">
      <c r="B74" s="13"/>
      <c r="C74" s="6"/>
    </row>
    <row r="75" spans="2:7" s="11" customFormat="1" ht="16.5" x14ac:dyDescent="0.25">
      <c r="B75" s="104" t="s">
        <v>60</v>
      </c>
      <c r="C75" s="9"/>
      <c r="G75" s="5" t="s">
        <v>78</v>
      </c>
    </row>
    <row r="76" spans="2:7" x14ac:dyDescent="0.25">
      <c r="B76" s="177" t="s">
        <v>22</v>
      </c>
      <c r="C76" s="178"/>
      <c r="D76" s="55" t="s">
        <v>167</v>
      </c>
      <c r="E76" s="55" t="s">
        <v>168</v>
      </c>
      <c r="F76" s="55" t="s">
        <v>169</v>
      </c>
      <c r="G76" s="55" t="s">
        <v>201</v>
      </c>
    </row>
    <row r="77" spans="2:7" ht="15.75" x14ac:dyDescent="0.25">
      <c r="B77" s="180" t="s">
        <v>9</v>
      </c>
      <c r="C77" s="181"/>
      <c r="D77" s="96">
        <v>8.4499999999999993</v>
      </c>
      <c r="E77" s="96">
        <v>8.69</v>
      </c>
      <c r="F77" s="96">
        <v>8.7200000000000006</v>
      </c>
      <c r="G77" s="109">
        <v>4.5892475448133396</v>
      </c>
    </row>
    <row r="78" spans="2:7" ht="15.75" x14ac:dyDescent="0.25">
      <c r="B78" s="180" t="s">
        <v>6</v>
      </c>
      <c r="C78" s="181"/>
      <c r="D78" s="96">
        <v>0.27</v>
      </c>
      <c r="E78" s="96">
        <v>1.29</v>
      </c>
      <c r="F78" s="96">
        <v>1.2</v>
      </c>
      <c r="G78" s="109">
        <v>1.22</v>
      </c>
    </row>
    <row r="79" spans="2:7" ht="15.75" x14ac:dyDescent="0.25">
      <c r="B79" s="180" t="s">
        <v>5</v>
      </c>
      <c r="C79" s="181"/>
      <c r="D79" s="96">
        <v>70.599999999999994</v>
      </c>
      <c r="E79" s="96">
        <v>68.5</v>
      </c>
      <c r="F79" s="96">
        <v>195.2</v>
      </c>
      <c r="G79" s="109">
        <v>147.29999999999998</v>
      </c>
    </row>
    <row r="80" spans="2:7" x14ac:dyDescent="0.25">
      <c r="B80" s="177" t="s">
        <v>21</v>
      </c>
      <c r="C80" s="178"/>
      <c r="D80" s="55" t="s">
        <v>167</v>
      </c>
      <c r="E80" s="55" t="s">
        <v>168</v>
      </c>
      <c r="F80" s="55" t="s">
        <v>169</v>
      </c>
      <c r="G80" s="55" t="s">
        <v>201</v>
      </c>
    </row>
    <row r="81" spans="2:7" ht="15.75" x14ac:dyDescent="0.25">
      <c r="B81" s="180" t="s">
        <v>9</v>
      </c>
      <c r="C81" s="181"/>
      <c r="D81" s="97" t="s">
        <v>0</v>
      </c>
      <c r="E81" s="97" t="s">
        <v>0</v>
      </c>
      <c r="F81" s="97" t="s">
        <v>0</v>
      </c>
      <c r="G81" s="52">
        <v>197.2</v>
      </c>
    </row>
    <row r="82" spans="2:7" ht="15.75" x14ac:dyDescent="0.25">
      <c r="B82" s="180" t="s">
        <v>6</v>
      </c>
      <c r="C82" s="181"/>
      <c r="D82" s="97" t="s">
        <v>0</v>
      </c>
      <c r="E82" s="97" t="s">
        <v>0</v>
      </c>
      <c r="F82" s="97" t="s">
        <v>0</v>
      </c>
      <c r="G82" s="52">
        <v>54</v>
      </c>
    </row>
    <row r="83" spans="2:7" ht="15.75" x14ac:dyDescent="0.25">
      <c r="B83" s="180" t="s">
        <v>5</v>
      </c>
      <c r="C83" s="181"/>
      <c r="D83" s="96"/>
      <c r="E83" s="96">
        <v>97.320036699999989</v>
      </c>
      <c r="F83" s="96">
        <v>234.31934559999999</v>
      </c>
      <c r="G83" s="96">
        <v>279.10000000000002</v>
      </c>
    </row>
    <row r="84" spans="2:7" ht="15.75" x14ac:dyDescent="0.25">
      <c r="B84" s="177" t="s">
        <v>212</v>
      </c>
      <c r="C84" s="178"/>
      <c r="D84" s="55" t="s">
        <v>167</v>
      </c>
      <c r="E84" s="55" t="s">
        <v>168</v>
      </c>
      <c r="F84" s="55" t="s">
        <v>169</v>
      </c>
      <c r="G84" s="55" t="s">
        <v>201</v>
      </c>
    </row>
    <row r="85" spans="2:7" ht="15.75" x14ac:dyDescent="0.25">
      <c r="B85" s="180" t="s">
        <v>9</v>
      </c>
      <c r="C85" s="181"/>
      <c r="D85" s="97" t="s">
        <v>0</v>
      </c>
      <c r="E85" s="97" t="s">
        <v>0</v>
      </c>
      <c r="F85" s="97" t="s">
        <v>0</v>
      </c>
      <c r="G85" s="97" t="s">
        <v>0</v>
      </c>
    </row>
    <row r="86" spans="2:7" ht="15.75" x14ac:dyDescent="0.25">
      <c r="B86" s="180" t="s">
        <v>6</v>
      </c>
      <c r="C86" s="181"/>
      <c r="D86" s="97" t="s">
        <v>0</v>
      </c>
      <c r="E86" s="97" t="s">
        <v>0</v>
      </c>
      <c r="F86" s="97" t="s">
        <v>0</v>
      </c>
      <c r="G86" s="97" t="s">
        <v>0</v>
      </c>
    </row>
    <row r="87" spans="2:7" ht="15.75" x14ac:dyDescent="0.25">
      <c r="B87" s="180" t="s">
        <v>5</v>
      </c>
      <c r="C87" s="181"/>
      <c r="D87" s="96">
        <v>140.72535999999999</v>
      </c>
      <c r="E87" s="96">
        <v>125.04144000000002</v>
      </c>
      <c r="F87" s="96">
        <v>114.72131000000002</v>
      </c>
      <c r="G87" s="96">
        <v>272.3</v>
      </c>
    </row>
    <row r="88" spans="2:7" x14ac:dyDescent="0.25">
      <c r="B88" s="177" t="s">
        <v>3</v>
      </c>
      <c r="C88" s="178"/>
      <c r="D88" s="55" t="s">
        <v>167</v>
      </c>
      <c r="E88" s="55" t="s">
        <v>168</v>
      </c>
      <c r="F88" s="55" t="s">
        <v>169</v>
      </c>
      <c r="G88" s="55" t="s">
        <v>201</v>
      </c>
    </row>
    <row r="89" spans="2:7" ht="15.75" x14ac:dyDescent="0.25">
      <c r="B89" s="180" t="s">
        <v>9</v>
      </c>
      <c r="C89" s="181"/>
      <c r="D89" s="97" t="s">
        <v>0</v>
      </c>
      <c r="E89" s="97" t="s">
        <v>0</v>
      </c>
      <c r="F89" s="97" t="s">
        <v>0</v>
      </c>
      <c r="G89" s="97" t="s">
        <v>0</v>
      </c>
    </row>
    <row r="90" spans="2:7" ht="15.75" x14ac:dyDescent="0.25">
      <c r="B90" s="180" t="s">
        <v>6</v>
      </c>
      <c r="C90" s="181"/>
      <c r="D90" s="97" t="s">
        <v>0</v>
      </c>
      <c r="E90" s="97" t="s">
        <v>0</v>
      </c>
      <c r="F90" s="97" t="s">
        <v>0</v>
      </c>
      <c r="G90" s="97" t="s">
        <v>0</v>
      </c>
    </row>
    <row r="91" spans="2:7" ht="15.75" x14ac:dyDescent="0.25">
      <c r="B91" s="180" t="s">
        <v>5</v>
      </c>
      <c r="C91" s="181"/>
      <c r="D91" s="97" t="s">
        <v>0</v>
      </c>
      <c r="E91" s="96">
        <v>27.835999999999999</v>
      </c>
      <c r="F91" s="109">
        <v>20.6</v>
      </c>
      <c r="G91" s="96">
        <v>55.92</v>
      </c>
    </row>
    <row r="92" spans="2:7" x14ac:dyDescent="0.25">
      <c r="B92" s="177" t="s">
        <v>54</v>
      </c>
      <c r="C92" s="178"/>
      <c r="D92" s="55" t="s">
        <v>167</v>
      </c>
      <c r="E92" s="55" t="s">
        <v>168</v>
      </c>
      <c r="F92" s="55" t="s">
        <v>169</v>
      </c>
      <c r="G92" s="55" t="s">
        <v>201</v>
      </c>
    </row>
    <row r="93" spans="2:7" ht="17.25" x14ac:dyDescent="0.25">
      <c r="B93" s="180" t="s">
        <v>239</v>
      </c>
      <c r="C93" s="181"/>
      <c r="D93" s="109">
        <f t="shared" ref="D93:F94" si="0">D77</f>
        <v>8.4499999999999993</v>
      </c>
      <c r="E93" s="109">
        <f t="shared" si="0"/>
        <v>8.69</v>
      </c>
      <c r="F93" s="109">
        <f t="shared" si="0"/>
        <v>8.7200000000000006</v>
      </c>
      <c r="G93" s="139">
        <v>201.78924754481332</v>
      </c>
    </row>
    <row r="94" spans="2:7" ht="17.25" x14ac:dyDescent="0.25">
      <c r="B94" s="180" t="s">
        <v>240</v>
      </c>
      <c r="C94" s="181"/>
      <c r="D94" s="109">
        <f t="shared" si="0"/>
        <v>0.27</v>
      </c>
      <c r="E94" s="109">
        <f t="shared" si="0"/>
        <v>1.29</v>
      </c>
      <c r="F94" s="109">
        <f t="shared" si="0"/>
        <v>1.2</v>
      </c>
      <c r="G94" s="139">
        <v>55.22</v>
      </c>
    </row>
    <row r="95" spans="2:7" ht="15.75" x14ac:dyDescent="0.25">
      <c r="B95" s="180" t="s">
        <v>5</v>
      </c>
      <c r="C95" s="181"/>
      <c r="D95" s="109">
        <f>D79+D87</f>
        <v>211.32535999999999</v>
      </c>
      <c r="E95" s="109">
        <f>E79+E83+E87+E91</f>
        <v>318.69747670000004</v>
      </c>
      <c r="F95" s="109">
        <f>F79+F83+F87+F91</f>
        <v>564.84065559999999</v>
      </c>
      <c r="G95" s="109">
        <f t="shared" ref="G95" si="1">G79+G83+G87+G91</f>
        <v>754.62</v>
      </c>
    </row>
    <row r="96" spans="2:7" ht="15.75" x14ac:dyDescent="0.25">
      <c r="B96" s="197" t="s">
        <v>213</v>
      </c>
      <c r="C96" s="198"/>
      <c r="D96" s="1"/>
      <c r="E96" s="1"/>
      <c r="F96" s="1"/>
      <c r="G96" s="1"/>
    </row>
    <row r="97" spans="2:7" ht="15.75" x14ac:dyDescent="0.25">
      <c r="B97" s="196" t="s">
        <v>244</v>
      </c>
      <c r="C97" s="196"/>
      <c r="D97" s="1"/>
      <c r="E97" s="1"/>
      <c r="F97" s="1"/>
      <c r="G97" s="1"/>
    </row>
    <row r="98" spans="2:7" ht="15.75" x14ac:dyDescent="0.25">
      <c r="B98" s="82"/>
    </row>
    <row r="99" spans="2:7" s="11" customFormat="1" ht="16.5" x14ac:dyDescent="0.25">
      <c r="B99" s="104" t="s">
        <v>61</v>
      </c>
      <c r="C99" s="9"/>
      <c r="G99" s="5" t="s">
        <v>78</v>
      </c>
    </row>
    <row r="100" spans="2:7" x14ac:dyDescent="0.25">
      <c r="B100" s="177" t="s">
        <v>22</v>
      </c>
      <c r="C100" s="178"/>
      <c r="D100" s="55" t="s">
        <v>167</v>
      </c>
      <c r="E100" s="55" t="s">
        <v>168</v>
      </c>
      <c r="F100" s="55" t="s">
        <v>169</v>
      </c>
      <c r="G100" s="55" t="s">
        <v>201</v>
      </c>
    </row>
    <row r="101" spans="2:7" ht="15.75" x14ac:dyDescent="0.25">
      <c r="B101" s="101" t="s">
        <v>65</v>
      </c>
      <c r="C101" s="102"/>
      <c r="D101" s="110">
        <f>D102+D103</f>
        <v>16202</v>
      </c>
      <c r="E101" s="110">
        <f t="shared" ref="E101:G101" si="2">E102+E103</f>
        <v>14517</v>
      </c>
      <c r="F101" s="110">
        <f t="shared" si="2"/>
        <v>15057</v>
      </c>
      <c r="G101" s="110">
        <f t="shared" si="2"/>
        <v>13556</v>
      </c>
    </row>
    <row r="102" spans="2:7" ht="15.75" x14ac:dyDescent="0.25">
      <c r="B102" s="180" t="s">
        <v>62</v>
      </c>
      <c r="C102" s="181"/>
      <c r="D102" s="110">
        <v>12370</v>
      </c>
      <c r="E102" s="110">
        <v>12055</v>
      </c>
      <c r="F102" s="110">
        <v>11952</v>
      </c>
      <c r="G102" s="110">
        <v>13075</v>
      </c>
    </row>
    <row r="103" spans="2:7" ht="15.75" x14ac:dyDescent="0.25">
      <c r="B103" s="101" t="s">
        <v>63</v>
      </c>
      <c r="C103" s="111"/>
      <c r="D103" s="110">
        <v>3832</v>
      </c>
      <c r="E103" s="110">
        <v>2462</v>
      </c>
      <c r="F103" s="110">
        <v>3105</v>
      </c>
      <c r="G103" s="110">
        <v>481</v>
      </c>
    </row>
    <row r="104" spans="2:7" ht="15.75" x14ac:dyDescent="0.25">
      <c r="B104" s="18" t="s">
        <v>64</v>
      </c>
      <c r="C104" s="18"/>
      <c r="D104" s="110">
        <v>1957.2</v>
      </c>
      <c r="E104" s="110">
        <v>1667.4</v>
      </c>
      <c r="F104" s="110">
        <v>2692.8</v>
      </c>
      <c r="G104" s="112">
        <v>1934</v>
      </c>
    </row>
    <row r="105" spans="2:7" x14ac:dyDescent="0.25">
      <c r="B105" s="177" t="s">
        <v>21</v>
      </c>
      <c r="C105" s="178"/>
      <c r="D105" s="55" t="s">
        <v>167</v>
      </c>
      <c r="E105" s="55" t="s">
        <v>168</v>
      </c>
      <c r="F105" s="55" t="s">
        <v>169</v>
      </c>
      <c r="G105" s="55" t="s">
        <v>201</v>
      </c>
    </row>
    <row r="106" spans="2:7" s="1" customFormat="1" ht="15.75" x14ac:dyDescent="0.25">
      <c r="B106" s="101" t="s">
        <v>65</v>
      </c>
      <c r="C106" s="102"/>
      <c r="D106" s="110">
        <f>D107+D108</f>
        <v>20184</v>
      </c>
      <c r="E106" s="110">
        <f t="shared" ref="E106" si="3">E107+E108</f>
        <v>22209</v>
      </c>
      <c r="F106" s="110">
        <f t="shared" ref="F106" si="4">F107+F108</f>
        <v>43018</v>
      </c>
      <c r="G106" s="110">
        <f t="shared" ref="G106" si="5">G107+G108</f>
        <v>49398</v>
      </c>
    </row>
    <row r="107" spans="2:7" ht="15.75" x14ac:dyDescent="0.25">
      <c r="B107" s="180" t="s">
        <v>62</v>
      </c>
      <c r="C107" s="181"/>
      <c r="D107" s="110">
        <v>8105</v>
      </c>
      <c r="E107" s="110">
        <v>3943</v>
      </c>
      <c r="F107" s="110">
        <v>10293</v>
      </c>
      <c r="G107" s="112">
        <v>9877</v>
      </c>
    </row>
    <row r="108" spans="2:7" ht="15.75" x14ac:dyDescent="0.25">
      <c r="B108" s="101" t="s">
        <v>63</v>
      </c>
      <c r="C108" s="111"/>
      <c r="D108" s="110">
        <v>12079</v>
      </c>
      <c r="E108" s="110">
        <v>18266</v>
      </c>
      <c r="F108" s="110">
        <v>32725</v>
      </c>
      <c r="G108" s="112">
        <v>39521</v>
      </c>
    </row>
    <row r="109" spans="2:7" ht="15.75" x14ac:dyDescent="0.25">
      <c r="B109" s="18" t="s">
        <v>64</v>
      </c>
      <c r="C109" s="18"/>
      <c r="D109" s="110">
        <v>16419</v>
      </c>
      <c r="E109" s="110">
        <v>14908.5</v>
      </c>
      <c r="F109" s="110">
        <v>19301.5</v>
      </c>
      <c r="G109" s="112">
        <v>20859</v>
      </c>
    </row>
    <row r="110" spans="2:7" x14ac:dyDescent="0.25">
      <c r="B110" s="177" t="s">
        <v>4</v>
      </c>
      <c r="C110" s="178"/>
      <c r="D110" s="55" t="s">
        <v>167</v>
      </c>
      <c r="E110" s="55" t="s">
        <v>168</v>
      </c>
      <c r="F110" s="55" t="s">
        <v>169</v>
      </c>
      <c r="G110" s="55" t="s">
        <v>201</v>
      </c>
    </row>
    <row r="111" spans="2:7" s="1" customFormat="1" ht="17.25" x14ac:dyDescent="0.25">
      <c r="B111" s="101" t="s">
        <v>241</v>
      </c>
      <c r="C111" s="102"/>
      <c r="D111" s="110">
        <f>D112+D113</f>
        <v>13830</v>
      </c>
      <c r="E111" s="110">
        <f t="shared" ref="E111" si="6">E112+E113</f>
        <v>13596</v>
      </c>
      <c r="F111" s="110">
        <f t="shared" ref="F111" si="7">F112+F113</f>
        <v>14400</v>
      </c>
      <c r="G111" s="110">
        <f t="shared" ref="G111" si="8">G112+G113</f>
        <v>28502</v>
      </c>
    </row>
    <row r="112" spans="2:7" ht="17.25" x14ac:dyDescent="0.25">
      <c r="B112" s="180" t="s">
        <v>242</v>
      </c>
      <c r="C112" s="181"/>
      <c r="D112" s="110">
        <v>5972</v>
      </c>
      <c r="E112" s="110">
        <v>6578</v>
      </c>
      <c r="F112" s="110">
        <v>7147</v>
      </c>
      <c r="G112" s="112">
        <v>10683</v>
      </c>
    </row>
    <row r="113" spans="2:7" ht="15.75" x14ac:dyDescent="0.25">
      <c r="B113" s="101" t="s">
        <v>63</v>
      </c>
      <c r="C113" s="111"/>
      <c r="D113" s="110">
        <v>7858</v>
      </c>
      <c r="E113" s="110">
        <v>7018</v>
      </c>
      <c r="F113" s="110">
        <v>7253</v>
      </c>
      <c r="G113" s="112">
        <v>17819</v>
      </c>
    </row>
    <row r="114" spans="2:7" ht="17.25" x14ac:dyDescent="0.25">
      <c r="B114" s="18" t="s">
        <v>243</v>
      </c>
      <c r="C114" s="18"/>
      <c r="D114" s="110">
        <v>4304</v>
      </c>
      <c r="E114" s="110">
        <v>4715</v>
      </c>
      <c r="F114" s="110">
        <v>5104</v>
      </c>
      <c r="G114" s="112">
        <v>7091</v>
      </c>
    </row>
    <row r="115" spans="2:7" x14ac:dyDescent="0.25">
      <c r="B115" s="177" t="s">
        <v>3</v>
      </c>
      <c r="C115" s="178"/>
      <c r="D115" s="55" t="s">
        <v>167</v>
      </c>
      <c r="E115" s="55" t="s">
        <v>168</v>
      </c>
      <c r="F115" s="55" t="s">
        <v>169</v>
      </c>
      <c r="G115" s="55" t="s">
        <v>201</v>
      </c>
    </row>
    <row r="116" spans="2:7" s="1" customFormat="1" ht="15.75" x14ac:dyDescent="0.25">
      <c r="B116" s="101" t="s">
        <v>65</v>
      </c>
      <c r="C116" s="102"/>
      <c r="D116" s="113" t="s">
        <v>12</v>
      </c>
      <c r="E116" s="110">
        <f t="shared" ref="E116" si="9">E117+E118</f>
        <v>387</v>
      </c>
      <c r="F116" s="110">
        <f t="shared" ref="F116" si="10">F117+F118</f>
        <v>85</v>
      </c>
      <c r="G116" s="110">
        <f t="shared" ref="G116" si="11">G117+G118</f>
        <v>909</v>
      </c>
    </row>
    <row r="117" spans="2:7" ht="15.75" x14ac:dyDescent="0.25">
      <c r="B117" s="180" t="s">
        <v>62</v>
      </c>
      <c r="C117" s="181"/>
      <c r="D117" s="113" t="s">
        <v>13</v>
      </c>
      <c r="E117" s="110">
        <v>42</v>
      </c>
      <c r="F117" s="110">
        <v>46</v>
      </c>
      <c r="G117" s="112">
        <v>94</v>
      </c>
    </row>
    <row r="118" spans="2:7" ht="15.75" x14ac:dyDescent="0.25">
      <c r="B118" s="101" t="s">
        <v>63</v>
      </c>
      <c r="C118" s="111"/>
      <c r="D118" s="114" t="s">
        <v>0</v>
      </c>
      <c r="E118" s="110">
        <v>345</v>
      </c>
      <c r="F118" s="110">
        <v>39</v>
      </c>
      <c r="G118" s="112">
        <v>815</v>
      </c>
    </row>
    <row r="119" spans="2:7" ht="15.75" x14ac:dyDescent="0.25">
      <c r="B119" s="18" t="s">
        <v>64</v>
      </c>
      <c r="C119" s="18"/>
      <c r="D119" s="114" t="s">
        <v>0</v>
      </c>
      <c r="E119" s="113" t="s">
        <v>13</v>
      </c>
      <c r="F119" s="113" t="s">
        <v>13</v>
      </c>
      <c r="G119" s="114" t="s">
        <v>0</v>
      </c>
    </row>
    <row r="120" spans="2:7" x14ac:dyDescent="0.25">
      <c r="B120" s="177" t="s">
        <v>54</v>
      </c>
      <c r="C120" s="178"/>
      <c r="D120" s="55" t="s">
        <v>167</v>
      </c>
      <c r="E120" s="55" t="s">
        <v>168</v>
      </c>
      <c r="F120" s="55" t="s">
        <v>169</v>
      </c>
      <c r="G120" s="55" t="s">
        <v>201</v>
      </c>
    </row>
    <row r="121" spans="2:7" s="1" customFormat="1" ht="15.75" x14ac:dyDescent="0.25">
      <c r="B121" s="101" t="s">
        <v>65</v>
      </c>
      <c r="C121" s="102"/>
      <c r="D121" s="110">
        <f>D122+D123</f>
        <v>50216</v>
      </c>
      <c r="E121" s="110">
        <f t="shared" ref="E121" si="12">E122+E123</f>
        <v>50709</v>
      </c>
      <c r="F121" s="110">
        <f t="shared" ref="F121" si="13">F122+F123</f>
        <v>72560</v>
      </c>
      <c r="G121" s="110">
        <f t="shared" ref="G121" si="14">G122+G123</f>
        <v>92365</v>
      </c>
    </row>
    <row r="122" spans="2:7" ht="15.75" x14ac:dyDescent="0.25">
      <c r="B122" s="180" t="s">
        <v>62</v>
      </c>
      <c r="C122" s="181"/>
      <c r="D122" s="110">
        <f>D102+D107+D112</f>
        <v>26447</v>
      </c>
      <c r="E122" s="110">
        <f t="shared" ref="E122:G123" si="15">E102+E107+E112+E117</f>
        <v>22618</v>
      </c>
      <c r="F122" s="110">
        <f t="shared" si="15"/>
        <v>29438</v>
      </c>
      <c r="G122" s="110">
        <f t="shared" si="15"/>
        <v>33729</v>
      </c>
    </row>
    <row r="123" spans="2:7" ht="15.75" x14ac:dyDescent="0.25">
      <c r="B123" s="101" t="s">
        <v>63</v>
      </c>
      <c r="C123" s="111"/>
      <c r="D123" s="110">
        <f>D103+D108+D113</f>
        <v>23769</v>
      </c>
      <c r="E123" s="110">
        <f t="shared" si="15"/>
        <v>28091</v>
      </c>
      <c r="F123" s="110">
        <f t="shared" si="15"/>
        <v>43122</v>
      </c>
      <c r="G123" s="110">
        <f t="shared" si="15"/>
        <v>58636</v>
      </c>
    </row>
    <row r="124" spans="2:7" ht="15.75" x14ac:dyDescent="0.25">
      <c r="B124" s="18" t="s">
        <v>64</v>
      </c>
      <c r="C124" s="18"/>
      <c r="D124" s="110">
        <f>D104+D109+D114</f>
        <v>22680.2</v>
      </c>
      <c r="E124" s="110">
        <f>E104+E109+E114</f>
        <v>21290.9</v>
      </c>
      <c r="F124" s="110">
        <f>F104+F109+F114</f>
        <v>27098.3</v>
      </c>
      <c r="G124" s="115">
        <f>G104+G109+G114</f>
        <v>29884</v>
      </c>
    </row>
    <row r="125" spans="2:7" ht="15.75" x14ac:dyDescent="0.25">
      <c r="B125" s="82" t="s">
        <v>213</v>
      </c>
      <c r="C125" s="82"/>
      <c r="D125" s="116"/>
      <c r="E125" s="116"/>
      <c r="F125" s="116"/>
      <c r="G125" s="117"/>
    </row>
    <row r="126" spans="2:7" ht="15.75" x14ac:dyDescent="0.25">
      <c r="B126" s="82" t="s">
        <v>214</v>
      </c>
      <c r="C126" s="82"/>
      <c r="D126" s="116"/>
      <c r="E126" s="116"/>
      <c r="F126" s="116"/>
      <c r="G126" s="117"/>
    </row>
    <row r="127" spans="2:7" x14ac:dyDescent="0.25">
      <c r="C127" s="6"/>
    </row>
    <row r="128" spans="2:7" s="11" customFormat="1" ht="16.5" x14ac:dyDescent="0.25">
      <c r="B128" s="104" t="s">
        <v>85</v>
      </c>
      <c r="C128" s="9"/>
      <c r="G128" s="5" t="s">
        <v>77</v>
      </c>
    </row>
    <row r="129" spans="2:10" x14ac:dyDescent="0.25">
      <c r="B129" s="177" t="s">
        <v>22</v>
      </c>
      <c r="C129" s="178"/>
      <c r="D129" s="55" t="s">
        <v>167</v>
      </c>
      <c r="E129" s="55" t="s">
        <v>168</v>
      </c>
      <c r="F129" s="55" t="s">
        <v>169</v>
      </c>
      <c r="G129" s="55" t="s">
        <v>201</v>
      </c>
    </row>
    <row r="130" spans="2:10" ht="15.75" x14ac:dyDescent="0.25">
      <c r="B130" s="179" t="s">
        <v>66</v>
      </c>
      <c r="C130" s="179"/>
      <c r="D130" s="24">
        <v>235</v>
      </c>
      <c r="E130" s="24">
        <v>211</v>
      </c>
      <c r="F130" s="24">
        <v>211</v>
      </c>
      <c r="G130" s="15">
        <v>164.469641</v>
      </c>
    </row>
    <row r="131" spans="2:10" ht="15.75" x14ac:dyDescent="0.25">
      <c r="B131" s="160" t="s">
        <v>249</v>
      </c>
      <c r="C131" s="161"/>
      <c r="D131" s="24">
        <v>304.89999999999998</v>
      </c>
      <c r="E131" s="24">
        <v>289</v>
      </c>
      <c r="F131" s="24">
        <v>247.3</v>
      </c>
      <c r="G131" s="24">
        <v>272.7</v>
      </c>
    </row>
    <row r="132" spans="2:10" ht="15.75" x14ac:dyDescent="0.25">
      <c r="B132" s="180" t="s">
        <v>67</v>
      </c>
      <c r="C132" s="181"/>
      <c r="D132" s="24">
        <v>539.54140000000007</v>
      </c>
      <c r="E132" s="24">
        <v>500.03969999999998</v>
      </c>
      <c r="F132" s="24">
        <v>458.06990000000002</v>
      </c>
      <c r="G132" s="15">
        <v>437.18954600000001</v>
      </c>
    </row>
    <row r="133" spans="2:10" x14ac:dyDescent="0.25">
      <c r="B133" s="177" t="s">
        <v>21</v>
      </c>
      <c r="C133" s="178"/>
      <c r="D133" s="55" t="s">
        <v>167</v>
      </c>
      <c r="E133" s="55" t="s">
        <v>168</v>
      </c>
      <c r="F133" s="55" t="s">
        <v>169</v>
      </c>
      <c r="G133" s="55" t="s">
        <v>201</v>
      </c>
    </row>
    <row r="134" spans="2:10" ht="15.75" x14ac:dyDescent="0.25">
      <c r="B134" s="179" t="s">
        <v>66</v>
      </c>
      <c r="C134" s="179"/>
      <c r="D134" s="24">
        <v>1669</v>
      </c>
      <c r="E134" s="24">
        <v>1349</v>
      </c>
      <c r="F134" s="24">
        <v>2060</v>
      </c>
      <c r="G134" s="15">
        <v>1894</v>
      </c>
    </row>
    <row r="135" spans="2:10" ht="15.75" x14ac:dyDescent="0.25">
      <c r="B135" s="160" t="s">
        <v>249</v>
      </c>
      <c r="C135" s="161"/>
      <c r="D135" s="114" t="s">
        <v>12</v>
      </c>
      <c r="E135" s="114" t="s">
        <v>12</v>
      </c>
      <c r="F135" s="24">
        <v>852</v>
      </c>
      <c r="G135" s="24">
        <v>659</v>
      </c>
    </row>
    <row r="136" spans="2:10" ht="15.75" x14ac:dyDescent="0.25">
      <c r="B136" s="179" t="s">
        <v>67</v>
      </c>
      <c r="C136" s="179"/>
      <c r="D136" s="24">
        <v>2349.91</v>
      </c>
      <c r="E136" s="24">
        <v>2158.1999999999998</v>
      </c>
      <c r="F136" s="24">
        <v>2912</v>
      </c>
      <c r="G136" s="15">
        <v>2553</v>
      </c>
      <c r="J136" s="23"/>
    </row>
    <row r="137" spans="2:10" x14ac:dyDescent="0.25">
      <c r="B137" s="177" t="s">
        <v>209</v>
      </c>
      <c r="C137" s="178"/>
      <c r="D137" s="55" t="s">
        <v>167</v>
      </c>
      <c r="E137" s="55" t="s">
        <v>168</v>
      </c>
      <c r="F137" s="55" t="s">
        <v>169</v>
      </c>
      <c r="G137" s="55" t="s">
        <v>201</v>
      </c>
    </row>
    <row r="138" spans="2:10" ht="15.75" x14ac:dyDescent="0.25">
      <c r="B138" s="179" t="s">
        <v>66</v>
      </c>
      <c r="C138" s="179"/>
      <c r="D138" s="24">
        <v>37</v>
      </c>
      <c r="E138" s="24">
        <v>35</v>
      </c>
      <c r="F138" s="24">
        <v>35</v>
      </c>
      <c r="G138" s="15">
        <v>234</v>
      </c>
    </row>
    <row r="139" spans="2:10" ht="15.75" x14ac:dyDescent="0.25">
      <c r="B139" s="160" t="s">
        <v>249</v>
      </c>
      <c r="C139" s="161"/>
      <c r="D139" s="24">
        <v>79.369650000000007</v>
      </c>
      <c r="E139" s="24">
        <v>70</v>
      </c>
      <c r="F139" s="24">
        <v>51</v>
      </c>
      <c r="G139" s="24">
        <v>149.30178000000001</v>
      </c>
    </row>
    <row r="140" spans="2:10" ht="15.75" x14ac:dyDescent="0.25">
      <c r="B140" s="179" t="s">
        <v>67</v>
      </c>
      <c r="C140" s="179"/>
      <c r="D140" s="24">
        <v>116.36965000000001</v>
      </c>
      <c r="E140" s="24">
        <v>105</v>
      </c>
      <c r="F140" s="24">
        <v>86</v>
      </c>
      <c r="G140" s="15">
        <v>383.30178000000001</v>
      </c>
    </row>
    <row r="141" spans="2:10" x14ac:dyDescent="0.25">
      <c r="B141" s="177" t="s">
        <v>3</v>
      </c>
      <c r="C141" s="178"/>
      <c r="D141" s="55" t="s">
        <v>167</v>
      </c>
      <c r="E141" s="55" t="s">
        <v>168</v>
      </c>
      <c r="F141" s="55" t="s">
        <v>169</v>
      </c>
      <c r="G141" s="55" t="s">
        <v>201</v>
      </c>
    </row>
    <row r="142" spans="2:10" ht="15.75" x14ac:dyDescent="0.25">
      <c r="B142" s="179" t="s">
        <v>66</v>
      </c>
      <c r="C142" s="179"/>
      <c r="D142" s="114" t="s">
        <v>0</v>
      </c>
      <c r="E142" s="118">
        <v>58</v>
      </c>
      <c r="F142" s="118">
        <v>52</v>
      </c>
      <c r="G142" s="119">
        <v>42.8</v>
      </c>
    </row>
    <row r="143" spans="2:10" ht="15.75" x14ac:dyDescent="0.25">
      <c r="B143" s="160" t="s">
        <v>249</v>
      </c>
      <c r="C143" s="161"/>
      <c r="D143" s="114" t="s">
        <v>12</v>
      </c>
      <c r="E143" s="114" t="s">
        <v>12</v>
      </c>
      <c r="F143" s="114" t="s">
        <v>12</v>
      </c>
      <c r="G143" s="114" t="s">
        <v>12</v>
      </c>
    </row>
    <row r="144" spans="2:10" ht="15.75" x14ac:dyDescent="0.25">
      <c r="B144" s="179" t="s">
        <v>67</v>
      </c>
      <c r="C144" s="179"/>
      <c r="D144" s="24">
        <v>54</v>
      </c>
      <c r="E144" s="24">
        <v>58</v>
      </c>
      <c r="F144" s="24">
        <v>53</v>
      </c>
      <c r="G144" s="15">
        <v>46.5</v>
      </c>
    </row>
    <row r="145" spans="2:7" x14ac:dyDescent="0.25">
      <c r="B145" s="177" t="s">
        <v>54</v>
      </c>
      <c r="C145" s="178"/>
      <c r="D145" s="55" t="s">
        <v>167</v>
      </c>
      <c r="E145" s="55" t="s">
        <v>168</v>
      </c>
      <c r="F145" s="55" t="s">
        <v>169</v>
      </c>
      <c r="G145" s="55" t="s">
        <v>201</v>
      </c>
    </row>
    <row r="146" spans="2:7" ht="15.75" x14ac:dyDescent="0.25">
      <c r="B146" s="179" t="s">
        <v>66</v>
      </c>
      <c r="C146" s="179"/>
      <c r="D146" s="118">
        <f>D130+D134+D138</f>
        <v>1941</v>
      </c>
      <c r="E146" s="118">
        <f>E130+E134+E138+E142</f>
        <v>1653</v>
      </c>
      <c r="F146" s="118">
        <f>F130+F134+F138+F142</f>
        <v>2358</v>
      </c>
      <c r="G146" s="118">
        <v>2335.2696410000003</v>
      </c>
    </row>
    <row r="147" spans="2:7" ht="15.75" x14ac:dyDescent="0.25">
      <c r="B147" s="160" t="s">
        <v>249</v>
      </c>
      <c r="C147" s="161"/>
      <c r="D147" s="118">
        <v>384.26964999999996</v>
      </c>
      <c r="E147" s="118">
        <v>359</v>
      </c>
      <c r="F147" s="118">
        <v>1150.3</v>
      </c>
      <c r="G147" s="118">
        <v>1081.0017800000001</v>
      </c>
    </row>
    <row r="148" spans="2:7" ht="15.75" x14ac:dyDescent="0.25">
      <c r="B148" s="179" t="s">
        <v>67</v>
      </c>
      <c r="C148" s="179"/>
      <c r="D148" s="118">
        <f>D132+D136+D140+D144</f>
        <v>3059.82105</v>
      </c>
      <c r="E148" s="118">
        <f>E132+E136+E140+E144</f>
        <v>2821.2396999999996</v>
      </c>
      <c r="F148" s="118">
        <f>F132+F136+F140+F144</f>
        <v>3509.0699</v>
      </c>
      <c r="G148" s="24">
        <v>3419.9913260000003</v>
      </c>
    </row>
    <row r="149" spans="2:7" ht="15.75" x14ac:dyDescent="0.25">
      <c r="B149" s="82" t="s">
        <v>215</v>
      </c>
      <c r="C149" s="82"/>
      <c r="D149" s="120"/>
      <c r="E149" s="120"/>
      <c r="F149" s="120"/>
      <c r="G149" s="121"/>
    </row>
    <row r="150" spans="2:7" ht="15.75" x14ac:dyDescent="0.25">
      <c r="B150" s="82"/>
      <c r="C150" s="82"/>
      <c r="D150" s="120"/>
      <c r="E150" s="120"/>
      <c r="F150" s="120"/>
      <c r="G150" s="121"/>
    </row>
    <row r="151" spans="2:7" ht="15.75" x14ac:dyDescent="0.25">
      <c r="B151" s="159" t="s">
        <v>250</v>
      </c>
      <c r="C151" s="158"/>
      <c r="D151" s="120"/>
      <c r="E151" s="120"/>
      <c r="F151" s="120"/>
      <c r="G151" s="5" t="s">
        <v>77</v>
      </c>
    </row>
    <row r="152" spans="2:7" x14ac:dyDescent="0.25">
      <c r="B152" s="177" t="s">
        <v>23</v>
      </c>
      <c r="C152" s="178"/>
      <c r="D152" s="55" t="s">
        <v>167</v>
      </c>
      <c r="E152" s="55" t="s">
        <v>168</v>
      </c>
      <c r="F152" s="55" t="s">
        <v>169</v>
      </c>
      <c r="G152" s="55" t="s">
        <v>201</v>
      </c>
    </row>
    <row r="153" spans="2:7" x14ac:dyDescent="0.25">
      <c r="B153" s="175" t="s">
        <v>251</v>
      </c>
      <c r="C153" s="175"/>
      <c r="D153" s="114" t="s">
        <v>0</v>
      </c>
      <c r="E153" s="114" t="s">
        <v>0</v>
      </c>
      <c r="F153" s="114" t="s">
        <v>0</v>
      </c>
      <c r="G153" s="24">
        <v>135</v>
      </c>
    </row>
    <row r="154" spans="2:7" x14ac:dyDescent="0.25">
      <c r="B154" s="175" t="s">
        <v>252</v>
      </c>
      <c r="C154" s="176"/>
      <c r="D154" s="114" t="s">
        <v>0</v>
      </c>
      <c r="E154" s="114" t="s">
        <v>0</v>
      </c>
      <c r="F154" s="114" t="s">
        <v>0</v>
      </c>
      <c r="G154" s="133">
        <v>137.6</v>
      </c>
    </row>
    <row r="155" spans="2:7" x14ac:dyDescent="0.25">
      <c r="B155" s="175" t="s">
        <v>253</v>
      </c>
      <c r="C155" s="176"/>
      <c r="D155" s="114" t="s">
        <v>0</v>
      </c>
      <c r="E155" s="114" t="s">
        <v>0</v>
      </c>
      <c r="F155" s="114" t="s">
        <v>0</v>
      </c>
      <c r="G155" s="133">
        <v>0.1</v>
      </c>
    </row>
    <row r="156" spans="2:7" x14ac:dyDescent="0.25">
      <c r="B156" s="177" t="s">
        <v>21</v>
      </c>
      <c r="C156" s="178"/>
      <c r="D156" s="55" t="s">
        <v>167</v>
      </c>
      <c r="E156" s="55" t="s">
        <v>168</v>
      </c>
      <c r="F156" s="55" t="s">
        <v>169</v>
      </c>
      <c r="G156" s="55" t="s">
        <v>201</v>
      </c>
    </row>
    <row r="157" spans="2:7" x14ac:dyDescent="0.25">
      <c r="B157" s="173" t="s">
        <v>254</v>
      </c>
      <c r="C157" s="174"/>
      <c r="D157" s="114" t="s">
        <v>0</v>
      </c>
      <c r="E157" s="114" t="s">
        <v>0</v>
      </c>
      <c r="F157" s="52">
        <v>28.9</v>
      </c>
      <c r="G157" s="133">
        <f>71.4-2.2</f>
        <v>69.2</v>
      </c>
    </row>
    <row r="158" spans="2:7" x14ac:dyDescent="0.25">
      <c r="B158" s="173" t="s">
        <v>233</v>
      </c>
      <c r="C158" s="174"/>
      <c r="D158" s="114" t="s">
        <v>0</v>
      </c>
      <c r="E158" s="114" t="s">
        <v>0</v>
      </c>
      <c r="F158" s="52">
        <v>3.8</v>
      </c>
      <c r="G158" s="133">
        <f>3.1-1.6</f>
        <v>1.5</v>
      </c>
    </row>
    <row r="159" spans="2:7" x14ac:dyDescent="0.25">
      <c r="B159" s="173" t="s">
        <v>255</v>
      </c>
      <c r="C159" s="174"/>
      <c r="D159" s="114" t="s">
        <v>0</v>
      </c>
      <c r="E159" s="114" t="s">
        <v>0</v>
      </c>
      <c r="F159" s="52">
        <v>0</v>
      </c>
      <c r="G159" s="133">
        <f>1.9</f>
        <v>1.9</v>
      </c>
    </row>
    <row r="160" spans="2:7" x14ac:dyDescent="0.25">
      <c r="B160" s="173" t="s">
        <v>256</v>
      </c>
      <c r="C160" s="174"/>
      <c r="D160" s="114" t="s">
        <v>0</v>
      </c>
      <c r="E160" s="114" t="s">
        <v>0</v>
      </c>
      <c r="F160" s="52">
        <f>832.1-12.7</f>
        <v>819.4</v>
      </c>
      <c r="G160" s="133">
        <f>597.3-4.3-6.8</f>
        <v>586.20000000000005</v>
      </c>
    </row>
    <row r="161" spans="2:7" ht="15.75" x14ac:dyDescent="0.25">
      <c r="B161" s="82"/>
      <c r="C161" s="82"/>
      <c r="D161" s="120"/>
      <c r="E161" s="120"/>
      <c r="F161" s="120"/>
      <c r="G161" s="121"/>
    </row>
    <row r="162" spans="2:7" ht="16.5" x14ac:dyDescent="0.25">
      <c r="B162" s="9" t="s">
        <v>235</v>
      </c>
      <c r="C162" s="6"/>
    </row>
    <row r="163" spans="2:7" s="11" customFormat="1" ht="16.5" x14ac:dyDescent="0.25">
      <c r="B163" s="105" t="s">
        <v>68</v>
      </c>
      <c r="C163" s="9"/>
      <c r="G163" s="5" t="s">
        <v>76</v>
      </c>
    </row>
    <row r="164" spans="2:7" x14ac:dyDescent="0.25">
      <c r="B164" s="177"/>
      <c r="C164" s="178"/>
      <c r="D164" s="55" t="s">
        <v>167</v>
      </c>
      <c r="E164" s="55" t="s">
        <v>168</v>
      </c>
      <c r="F164" s="55" t="s">
        <v>169</v>
      </c>
      <c r="G164" s="55" t="s">
        <v>201</v>
      </c>
    </row>
    <row r="165" spans="2:7" ht="15.75" x14ac:dyDescent="0.25">
      <c r="B165" s="190" t="s">
        <v>231</v>
      </c>
      <c r="C165" s="191"/>
      <c r="D165" s="15">
        <v>269</v>
      </c>
      <c r="E165" s="15">
        <v>225</v>
      </c>
      <c r="F165" s="15">
        <v>234</v>
      </c>
      <c r="G165" s="24">
        <v>222.33454599999999</v>
      </c>
    </row>
    <row r="166" spans="2:7" ht="15.75" x14ac:dyDescent="0.25">
      <c r="B166" s="190" t="s">
        <v>232</v>
      </c>
      <c r="C166" s="191"/>
      <c r="D166" s="15">
        <v>270</v>
      </c>
      <c r="E166" s="15">
        <v>274</v>
      </c>
      <c r="F166" s="15">
        <v>223</v>
      </c>
      <c r="G166" s="24">
        <v>213.40600000000001</v>
      </c>
    </row>
    <row r="167" spans="2:7" ht="15.75" x14ac:dyDescent="0.25">
      <c r="B167" s="190" t="s">
        <v>233</v>
      </c>
      <c r="C167" s="191"/>
      <c r="D167" s="15">
        <v>1</v>
      </c>
      <c r="E167" s="15">
        <v>1</v>
      </c>
      <c r="F167" s="15">
        <v>1</v>
      </c>
      <c r="G167" s="24">
        <v>1.4489999999999998</v>
      </c>
    </row>
    <row r="168" spans="2:7" x14ac:dyDescent="0.25">
      <c r="B168" s="13"/>
      <c r="C168" s="6"/>
    </row>
    <row r="169" spans="2:7" s="11" customFormat="1" ht="16.5" x14ac:dyDescent="0.25">
      <c r="B169" s="104" t="s">
        <v>84</v>
      </c>
      <c r="C169" s="9"/>
      <c r="F169" s="12"/>
      <c r="G169" s="5" t="s">
        <v>75</v>
      </c>
    </row>
    <row r="170" spans="2:7" x14ac:dyDescent="0.25">
      <c r="B170" s="177"/>
      <c r="C170" s="178"/>
      <c r="D170" s="55" t="s">
        <v>167</v>
      </c>
      <c r="E170" s="55" t="s">
        <v>168</v>
      </c>
      <c r="F170" s="55" t="s">
        <v>169</v>
      </c>
      <c r="G170" s="55" t="s">
        <v>201</v>
      </c>
    </row>
    <row r="171" spans="2:7" ht="15.75" x14ac:dyDescent="0.25">
      <c r="B171" s="190" t="s">
        <v>69</v>
      </c>
      <c r="C171" s="191"/>
      <c r="D171" s="98">
        <v>0</v>
      </c>
      <c r="E171" s="98">
        <v>0</v>
      </c>
      <c r="F171" s="98">
        <v>0</v>
      </c>
      <c r="G171" s="98">
        <v>0</v>
      </c>
    </row>
    <row r="172" spans="2:7" x14ac:dyDescent="0.25">
      <c r="B172" s="6"/>
      <c r="C172" s="6"/>
    </row>
    <row r="173" spans="2:7" s="11" customFormat="1" ht="16.5" x14ac:dyDescent="0.25">
      <c r="B173" s="104" t="s">
        <v>83</v>
      </c>
      <c r="C173" s="9"/>
      <c r="F173" s="19"/>
      <c r="G173" s="5" t="s">
        <v>74</v>
      </c>
    </row>
    <row r="174" spans="2:7" x14ac:dyDescent="0.25">
      <c r="B174" s="177"/>
      <c r="C174" s="178"/>
      <c r="D174" s="55" t="s">
        <v>167</v>
      </c>
      <c r="E174" s="55" t="s">
        <v>168</v>
      </c>
      <c r="F174" s="55" t="s">
        <v>169</v>
      </c>
      <c r="G174" s="55" t="s">
        <v>201</v>
      </c>
    </row>
    <row r="175" spans="2:7" ht="15.75" x14ac:dyDescent="0.25">
      <c r="B175" s="190" t="s">
        <v>236</v>
      </c>
      <c r="C175" s="191"/>
      <c r="D175" s="99">
        <v>11</v>
      </c>
      <c r="E175" s="99">
        <v>10</v>
      </c>
      <c r="F175" s="99">
        <v>8</v>
      </c>
      <c r="G175" s="122">
        <v>7</v>
      </c>
    </row>
    <row r="176" spans="2:7" ht="15.75" x14ac:dyDescent="0.25">
      <c r="B176" s="190" t="s">
        <v>237</v>
      </c>
      <c r="C176" s="191"/>
      <c r="D176" s="99">
        <v>0</v>
      </c>
      <c r="E176" s="99">
        <v>1</v>
      </c>
      <c r="F176" s="99">
        <v>2</v>
      </c>
      <c r="G176" s="122">
        <v>2</v>
      </c>
    </row>
    <row r="177" spans="2:7" ht="15" customHeight="1" x14ac:dyDescent="0.25">
      <c r="B177" s="194" t="s">
        <v>238</v>
      </c>
      <c r="C177" s="195"/>
      <c r="D177" s="99">
        <v>5</v>
      </c>
      <c r="E177" s="99">
        <v>1</v>
      </c>
      <c r="F177" s="99">
        <v>2</v>
      </c>
      <c r="G177" s="122">
        <v>2</v>
      </c>
    </row>
    <row r="178" spans="2:7" x14ac:dyDescent="0.25">
      <c r="B178" s="6"/>
      <c r="C178" s="6"/>
    </row>
    <row r="179" spans="2:7" s="11" customFormat="1" ht="16.5" x14ac:dyDescent="0.25">
      <c r="B179" s="106" t="s">
        <v>53</v>
      </c>
      <c r="C179" s="12"/>
    </row>
    <row r="180" spans="2:7" x14ac:dyDescent="0.25">
      <c r="B180" s="177"/>
      <c r="C180" s="178"/>
      <c r="D180" s="55" t="s">
        <v>167</v>
      </c>
      <c r="E180" s="55" t="s">
        <v>168</v>
      </c>
      <c r="F180" s="55" t="s">
        <v>169</v>
      </c>
      <c r="G180" s="55" t="s">
        <v>201</v>
      </c>
    </row>
    <row r="181" spans="2:7" ht="15" customHeight="1" x14ac:dyDescent="0.25">
      <c r="B181" s="192" t="s">
        <v>70</v>
      </c>
      <c r="C181" s="193"/>
      <c r="D181" s="99">
        <v>0</v>
      </c>
      <c r="E181" s="99">
        <v>0</v>
      </c>
      <c r="F181" s="99">
        <v>0</v>
      </c>
      <c r="G181" s="122">
        <v>0.1096881225</v>
      </c>
    </row>
    <row r="182" spans="2:7" ht="15" customHeight="1" x14ac:dyDescent="0.25">
      <c r="B182" s="192" t="s">
        <v>71</v>
      </c>
      <c r="C182" s="193"/>
      <c r="D182" s="99">
        <v>0</v>
      </c>
      <c r="E182" s="99">
        <v>0</v>
      </c>
      <c r="F182" s="99">
        <v>0</v>
      </c>
      <c r="G182" s="122">
        <v>0.11575421850833334</v>
      </c>
    </row>
    <row r="183" spans="2:7" ht="15" customHeight="1" x14ac:dyDescent="0.25">
      <c r="B183" s="192" t="s">
        <v>72</v>
      </c>
      <c r="C183" s="193"/>
      <c r="D183" s="99">
        <v>2</v>
      </c>
      <c r="E183" s="99">
        <v>2</v>
      </c>
      <c r="F183" s="99">
        <v>2</v>
      </c>
      <c r="G183" s="122">
        <v>2.4077987526333335</v>
      </c>
    </row>
    <row r="184" spans="2:7" ht="15.75" x14ac:dyDescent="0.25">
      <c r="B184" s="190" t="s">
        <v>73</v>
      </c>
      <c r="C184" s="191"/>
      <c r="D184" s="100">
        <v>6.4999999999999997E-3</v>
      </c>
      <c r="E184" s="100">
        <v>9.7999999999999997E-3</v>
      </c>
      <c r="F184" s="100">
        <v>1.49E-2</v>
      </c>
      <c r="G184" s="123">
        <v>2.6096691505806249E-2</v>
      </c>
    </row>
    <row r="185" spans="2:7" x14ac:dyDescent="0.25">
      <c r="B185" s="6"/>
      <c r="C185" s="6"/>
    </row>
  </sheetData>
  <mergeCells count="100">
    <mergeCell ref="B129:C129"/>
    <mergeCell ref="B122:C122"/>
    <mergeCell ref="B117:C117"/>
    <mergeCell ref="B112:C112"/>
    <mergeCell ref="B107:C107"/>
    <mergeCell ref="B102:C102"/>
    <mergeCell ref="B120:C120"/>
    <mergeCell ref="B105:C105"/>
    <mergeCell ref="B92:C92"/>
    <mergeCell ref="B93:C93"/>
    <mergeCell ref="B94:C94"/>
    <mergeCell ref="B95:C95"/>
    <mergeCell ref="B110:C110"/>
    <mergeCell ref="B115:C115"/>
    <mergeCell ref="B100:C100"/>
    <mergeCell ref="B97:C97"/>
    <mergeCell ref="B96:C96"/>
    <mergeCell ref="B184:C184"/>
    <mergeCell ref="B164:C164"/>
    <mergeCell ref="B165:C165"/>
    <mergeCell ref="B166:C166"/>
    <mergeCell ref="B167:C167"/>
    <mergeCell ref="B183:C183"/>
    <mergeCell ref="B182:C182"/>
    <mergeCell ref="B181:C181"/>
    <mergeCell ref="B174:C174"/>
    <mergeCell ref="B177:C177"/>
    <mergeCell ref="B176:C176"/>
    <mergeCell ref="B175:C175"/>
    <mergeCell ref="B170:C170"/>
    <mergeCell ref="B171:C171"/>
    <mergeCell ref="B180:C180"/>
    <mergeCell ref="B76:C76"/>
    <mergeCell ref="B77:C77"/>
    <mergeCell ref="B78:C78"/>
    <mergeCell ref="B79:C79"/>
    <mergeCell ref="B91:C91"/>
    <mergeCell ref="B85:C85"/>
    <mergeCell ref="B86:C86"/>
    <mergeCell ref="B87:C87"/>
    <mergeCell ref="B89:C89"/>
    <mergeCell ref="B84:C84"/>
    <mergeCell ref="B88:C88"/>
    <mergeCell ref="B90:C90"/>
    <mergeCell ref="B80:C80"/>
    <mergeCell ref="B81:C81"/>
    <mergeCell ref="B82:C82"/>
    <mergeCell ref="B83:C83"/>
    <mergeCell ref="B8:C8"/>
    <mergeCell ref="B25:C25"/>
    <mergeCell ref="B24:C24"/>
    <mergeCell ref="B23:C23"/>
    <mergeCell ref="B22:C22"/>
    <mergeCell ref="B21:C21"/>
    <mergeCell ref="B20:C20"/>
    <mergeCell ref="B14:C14"/>
    <mergeCell ref="B13:C13"/>
    <mergeCell ref="B12:C12"/>
    <mergeCell ref="B11:C11"/>
    <mergeCell ref="B10:C10"/>
    <mergeCell ref="B9:C9"/>
    <mergeCell ref="B15:C15"/>
    <mergeCell ref="B19:C19"/>
    <mergeCell ref="B18:C18"/>
    <mergeCell ref="B16:C16"/>
    <mergeCell ref="B29:C29"/>
    <mergeCell ref="B72:C72"/>
    <mergeCell ref="B71:C71"/>
    <mergeCell ref="B70:C70"/>
    <mergeCell ref="B69:C69"/>
    <mergeCell ref="B47:C47"/>
    <mergeCell ref="B46:C46"/>
    <mergeCell ref="B64:C64"/>
    <mergeCell ref="B67:C67"/>
    <mergeCell ref="B68:C68"/>
    <mergeCell ref="B17:C17"/>
    <mergeCell ref="B26:G26"/>
    <mergeCell ref="B130:C130"/>
    <mergeCell ref="B132:C132"/>
    <mergeCell ref="B133:C133"/>
    <mergeCell ref="B134:C134"/>
    <mergeCell ref="B136:C136"/>
    <mergeCell ref="B137:C137"/>
    <mergeCell ref="B138:C138"/>
    <mergeCell ref="B140:C140"/>
    <mergeCell ref="B141:C141"/>
    <mergeCell ref="B142:C142"/>
    <mergeCell ref="B144:C144"/>
    <mergeCell ref="B145:C145"/>
    <mergeCell ref="B146:C146"/>
    <mergeCell ref="B148:C148"/>
    <mergeCell ref="B152:C152"/>
    <mergeCell ref="B158:C158"/>
    <mergeCell ref="B159:C159"/>
    <mergeCell ref="B160:C160"/>
    <mergeCell ref="B153:C153"/>
    <mergeCell ref="B154:C154"/>
    <mergeCell ref="B155:C155"/>
    <mergeCell ref="B156:C156"/>
    <mergeCell ref="B157:C157"/>
  </mergeCells>
  <phoneticPr fontId="7"/>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55EFF-9371-4021-BCFC-2B436544D2C3}">
  <dimension ref="B2:H174"/>
  <sheetViews>
    <sheetView showGridLines="0" tabSelected="1" zoomScale="80" zoomScaleNormal="80" workbookViewId="0">
      <selection activeCell="J129" sqref="J129"/>
    </sheetView>
  </sheetViews>
  <sheetFormatPr defaultColWidth="9.28515625" defaultRowHeight="14.25" x14ac:dyDescent="0.25"/>
  <cols>
    <col min="1" max="1" width="3.7109375" style="76" customWidth="1"/>
    <col min="2" max="2" width="47.7109375" style="76" customWidth="1"/>
    <col min="3" max="6" width="19.28515625" style="76" customWidth="1"/>
    <col min="7" max="16384" width="9.28515625" style="76"/>
  </cols>
  <sheetData>
    <row r="2" spans="2:7" ht="30" x14ac:dyDescent="0.45">
      <c r="B2" s="32" t="s">
        <v>1</v>
      </c>
    </row>
    <row r="4" spans="2:7" ht="21" x14ac:dyDescent="0.3">
      <c r="B4" s="3" t="s">
        <v>86</v>
      </c>
      <c r="E4" s="38"/>
      <c r="F4" s="59" t="s">
        <v>81</v>
      </c>
    </row>
    <row r="6" spans="2:7" ht="16.5" x14ac:dyDescent="0.25">
      <c r="B6" s="39" t="s">
        <v>87</v>
      </c>
      <c r="D6" s="33"/>
    </row>
    <row r="7" spans="2:7" ht="16.5" x14ac:dyDescent="0.25">
      <c r="B7" s="39" t="s">
        <v>88</v>
      </c>
      <c r="D7" s="33"/>
    </row>
    <row r="8" spans="2:7" ht="17.25" x14ac:dyDescent="0.25">
      <c r="B8" s="21" t="s">
        <v>224</v>
      </c>
      <c r="E8" s="33"/>
      <c r="F8" s="33" t="s">
        <v>191</v>
      </c>
    </row>
    <row r="9" spans="2:7" x14ac:dyDescent="0.25">
      <c r="B9" s="40"/>
      <c r="C9" s="36" t="s">
        <v>167</v>
      </c>
      <c r="D9" s="36" t="s">
        <v>168</v>
      </c>
      <c r="E9" s="36" t="s">
        <v>169</v>
      </c>
      <c r="F9" s="36" t="s">
        <v>201</v>
      </c>
      <c r="G9" s="80"/>
    </row>
    <row r="10" spans="2:7" x14ac:dyDescent="0.25">
      <c r="B10" s="60" t="s">
        <v>89</v>
      </c>
      <c r="C10" s="88">
        <f>C11+C12+C13+C17+C14</f>
        <v>25970</v>
      </c>
      <c r="D10" s="88">
        <f>D11+D12+D13+D17+D14</f>
        <v>27318</v>
      </c>
      <c r="E10" s="88">
        <v>30247</v>
      </c>
      <c r="F10" s="88">
        <v>33763</v>
      </c>
    </row>
    <row r="11" spans="2:7" x14ac:dyDescent="0.25">
      <c r="B11" s="61" t="s">
        <v>90</v>
      </c>
      <c r="C11" s="88">
        <v>3373</v>
      </c>
      <c r="D11" s="89">
        <v>3510</v>
      </c>
      <c r="E11" s="89">
        <v>3294</v>
      </c>
      <c r="F11" s="89">
        <v>3612</v>
      </c>
    </row>
    <row r="12" spans="2:7" x14ac:dyDescent="0.25">
      <c r="B12" s="61" t="s">
        <v>91</v>
      </c>
      <c r="C12" s="88">
        <v>14303</v>
      </c>
      <c r="D12" s="89">
        <v>15354</v>
      </c>
      <c r="E12" s="89">
        <v>18253</v>
      </c>
      <c r="F12" s="90" t="s">
        <v>0</v>
      </c>
    </row>
    <row r="13" spans="2:7" x14ac:dyDescent="0.25">
      <c r="B13" s="61" t="s">
        <v>92</v>
      </c>
      <c r="C13" s="88">
        <v>2640</v>
      </c>
      <c r="D13" s="89">
        <v>2581</v>
      </c>
      <c r="E13" s="89">
        <v>2576</v>
      </c>
      <c r="F13" s="124">
        <v>2430</v>
      </c>
    </row>
    <row r="14" spans="2:7" x14ac:dyDescent="0.25">
      <c r="B14" s="61" t="s">
        <v>93</v>
      </c>
      <c r="C14" s="88">
        <v>3735</v>
      </c>
      <c r="D14" s="89">
        <v>3826</v>
      </c>
      <c r="E14" s="89">
        <v>3927</v>
      </c>
      <c r="F14" s="90" t="s">
        <v>0</v>
      </c>
    </row>
    <row r="15" spans="2:7" x14ac:dyDescent="0.25">
      <c r="B15" s="41" t="s">
        <v>10</v>
      </c>
      <c r="C15" s="90" t="s">
        <v>0</v>
      </c>
      <c r="D15" s="90" t="s">
        <v>0</v>
      </c>
      <c r="E15" s="90" t="s">
        <v>0</v>
      </c>
      <c r="F15" s="89">
        <v>19819</v>
      </c>
    </row>
    <row r="16" spans="2:7" x14ac:dyDescent="0.25">
      <c r="B16" s="41" t="s">
        <v>11</v>
      </c>
      <c r="C16" s="90" t="s">
        <v>0</v>
      </c>
      <c r="D16" s="90" t="s">
        <v>0</v>
      </c>
      <c r="E16" s="90" t="s">
        <v>0</v>
      </c>
      <c r="F16" s="89">
        <v>7851</v>
      </c>
    </row>
    <row r="17" spans="2:8" x14ac:dyDescent="0.25">
      <c r="B17" s="61" t="s">
        <v>94</v>
      </c>
      <c r="C17" s="88">
        <v>1919</v>
      </c>
      <c r="D17" s="89">
        <v>2047</v>
      </c>
      <c r="E17" s="89">
        <v>1793</v>
      </c>
      <c r="F17" s="90" t="s">
        <v>0</v>
      </c>
    </row>
    <row r="18" spans="2:8" x14ac:dyDescent="0.25">
      <c r="B18" s="71" t="s">
        <v>95</v>
      </c>
      <c r="C18" s="90" t="s">
        <v>0</v>
      </c>
      <c r="D18" s="90" t="s">
        <v>0</v>
      </c>
      <c r="E18" s="91">
        <v>404</v>
      </c>
      <c r="F18" s="91">
        <v>51</v>
      </c>
    </row>
    <row r="19" spans="2:8" x14ac:dyDescent="0.25">
      <c r="B19" s="28" t="s">
        <v>223</v>
      </c>
    </row>
    <row r="20" spans="2:8" ht="28.5" customHeight="1" x14ac:dyDescent="0.25">
      <c r="B20" s="200" t="s">
        <v>222</v>
      </c>
      <c r="C20" s="200"/>
      <c r="D20" s="200"/>
      <c r="E20" s="200"/>
      <c r="F20" s="200"/>
    </row>
    <row r="22" spans="2:8" ht="15.75" x14ac:dyDescent="0.25">
      <c r="B22" s="21" t="s">
        <v>97</v>
      </c>
      <c r="C22" s="42"/>
      <c r="E22" s="33"/>
      <c r="F22" s="33" t="s">
        <v>192</v>
      </c>
      <c r="G22" s="42"/>
      <c r="H22" s="42"/>
    </row>
    <row r="23" spans="2:8" s="2" customFormat="1" x14ac:dyDescent="0.25">
      <c r="B23" s="103" t="s">
        <v>22</v>
      </c>
      <c r="C23" s="36" t="s">
        <v>167</v>
      </c>
      <c r="D23" s="36" t="s">
        <v>168</v>
      </c>
      <c r="E23" s="125" t="s">
        <v>169</v>
      </c>
      <c r="F23" s="125" t="s">
        <v>201</v>
      </c>
    </row>
    <row r="24" spans="2:8" s="2" customFormat="1" x14ac:dyDescent="0.25">
      <c r="B24" s="126" t="s">
        <v>96</v>
      </c>
      <c r="C24" s="10" t="s">
        <v>0</v>
      </c>
      <c r="D24" s="127">
        <v>21</v>
      </c>
      <c r="E24" s="128">
        <v>21.9</v>
      </c>
      <c r="F24" s="128">
        <v>22.5</v>
      </c>
    </row>
    <row r="25" spans="2:8" s="2" customFormat="1" x14ac:dyDescent="0.25">
      <c r="B25" s="41" t="s">
        <v>98</v>
      </c>
      <c r="C25" s="10" t="s">
        <v>0</v>
      </c>
      <c r="D25" s="127">
        <v>4.9000000000000004</v>
      </c>
      <c r="E25" s="128">
        <v>6.2</v>
      </c>
      <c r="F25" s="128">
        <v>5.4</v>
      </c>
    </row>
    <row r="26" spans="2:8" s="2" customFormat="1" x14ac:dyDescent="0.25">
      <c r="B26" s="103" t="s">
        <v>21</v>
      </c>
      <c r="C26" s="36" t="s">
        <v>167</v>
      </c>
      <c r="D26" s="36" t="s">
        <v>168</v>
      </c>
      <c r="E26" s="125" t="s">
        <v>169</v>
      </c>
      <c r="F26" s="125" t="s">
        <v>201</v>
      </c>
    </row>
    <row r="27" spans="2:8" s="2" customFormat="1" x14ac:dyDescent="0.25">
      <c r="B27" s="126" t="s">
        <v>96</v>
      </c>
      <c r="C27" s="10" t="s">
        <v>0</v>
      </c>
      <c r="D27" s="129">
        <v>25.6</v>
      </c>
      <c r="E27" s="109">
        <v>24.9</v>
      </c>
      <c r="F27" s="109">
        <v>25</v>
      </c>
    </row>
    <row r="28" spans="2:8" s="2" customFormat="1" x14ac:dyDescent="0.25">
      <c r="B28" s="41" t="s">
        <v>98</v>
      </c>
      <c r="C28" s="10" t="s">
        <v>0</v>
      </c>
      <c r="D28" s="129">
        <v>27.2</v>
      </c>
      <c r="E28" s="109">
        <v>25.1</v>
      </c>
      <c r="F28" s="109">
        <v>25.2</v>
      </c>
    </row>
    <row r="29" spans="2:8" s="2" customFormat="1" x14ac:dyDescent="0.25">
      <c r="B29" s="103" t="s">
        <v>4</v>
      </c>
      <c r="C29" s="36" t="s">
        <v>167</v>
      </c>
      <c r="D29" s="36" t="s">
        <v>168</v>
      </c>
      <c r="E29" s="125" t="s">
        <v>169</v>
      </c>
      <c r="F29" s="125" t="s">
        <v>201</v>
      </c>
    </row>
    <row r="30" spans="2:8" s="2" customFormat="1" x14ac:dyDescent="0.25">
      <c r="B30" s="126" t="s">
        <v>96</v>
      </c>
      <c r="C30" s="10" t="s">
        <v>0</v>
      </c>
      <c r="D30" s="130">
        <v>32.4</v>
      </c>
      <c r="E30" s="128">
        <v>32.299999999999997</v>
      </c>
      <c r="F30" s="128">
        <v>32.700000000000003</v>
      </c>
    </row>
    <row r="31" spans="2:8" s="2" customFormat="1" x14ac:dyDescent="0.25">
      <c r="B31" s="41" t="s">
        <v>98</v>
      </c>
      <c r="C31" s="10" t="s">
        <v>0</v>
      </c>
      <c r="D31" s="130">
        <v>29.3</v>
      </c>
      <c r="E31" s="128">
        <v>29.5</v>
      </c>
      <c r="F31" s="128">
        <v>31.5</v>
      </c>
    </row>
    <row r="32" spans="2:8" s="2" customFormat="1" x14ac:dyDescent="0.25">
      <c r="B32" s="103" t="s">
        <v>3</v>
      </c>
      <c r="C32" s="36" t="s">
        <v>167</v>
      </c>
      <c r="D32" s="36" t="s">
        <v>168</v>
      </c>
      <c r="E32" s="125" t="s">
        <v>169</v>
      </c>
      <c r="F32" s="125" t="s">
        <v>201</v>
      </c>
    </row>
    <row r="33" spans="2:8" s="2" customFormat="1" x14ac:dyDescent="0.25">
      <c r="B33" s="126" t="s">
        <v>96</v>
      </c>
      <c r="C33" s="10" t="s">
        <v>0</v>
      </c>
      <c r="D33" s="10" t="s">
        <v>0</v>
      </c>
      <c r="E33" s="131">
        <v>29.6</v>
      </c>
      <c r="F33" s="132">
        <v>30</v>
      </c>
    </row>
    <row r="34" spans="2:8" s="2" customFormat="1" x14ac:dyDescent="0.25">
      <c r="B34" s="41" t="s">
        <v>98</v>
      </c>
      <c r="C34" s="10" t="s">
        <v>0</v>
      </c>
      <c r="D34" s="10" t="s">
        <v>0</v>
      </c>
      <c r="E34" s="109">
        <v>30.1</v>
      </c>
      <c r="F34" s="133">
        <v>34.5</v>
      </c>
    </row>
    <row r="35" spans="2:8" s="2" customFormat="1" x14ac:dyDescent="0.25">
      <c r="B35" s="103" t="s">
        <v>54</v>
      </c>
      <c r="C35" s="36" t="s">
        <v>167</v>
      </c>
      <c r="D35" s="36" t="s">
        <v>168</v>
      </c>
      <c r="E35" s="125" t="s">
        <v>169</v>
      </c>
      <c r="F35" s="125" t="s">
        <v>201</v>
      </c>
    </row>
    <row r="36" spans="2:8" s="2" customFormat="1" x14ac:dyDescent="0.25">
      <c r="B36" s="126" t="s">
        <v>96</v>
      </c>
      <c r="C36" s="10" t="s">
        <v>0</v>
      </c>
      <c r="D36" s="130">
        <v>24</v>
      </c>
      <c r="E36" s="130">
        <v>25.9</v>
      </c>
      <c r="F36" s="134">
        <v>26.6</v>
      </c>
    </row>
    <row r="37" spans="2:8" s="2" customFormat="1" x14ac:dyDescent="0.25">
      <c r="B37" s="41" t="s">
        <v>98</v>
      </c>
      <c r="C37" s="10" t="s">
        <v>0</v>
      </c>
      <c r="D37" s="130">
        <v>23.8</v>
      </c>
      <c r="E37" s="130">
        <v>23</v>
      </c>
      <c r="F37" s="134">
        <v>24.8</v>
      </c>
    </row>
    <row r="38" spans="2:8" x14ac:dyDescent="0.25">
      <c r="B38" s="42"/>
      <c r="C38" s="44"/>
      <c r="D38" s="20"/>
      <c r="E38" s="20"/>
      <c r="F38" s="135"/>
      <c r="G38" s="42"/>
      <c r="H38" s="42"/>
    </row>
    <row r="39" spans="2:8" ht="15.75" x14ac:dyDescent="0.25">
      <c r="B39" s="136" t="s">
        <v>99</v>
      </c>
      <c r="C39" s="42"/>
      <c r="E39" s="33"/>
      <c r="F39" s="33" t="s">
        <v>192</v>
      </c>
      <c r="G39" s="42"/>
      <c r="H39" s="42"/>
    </row>
    <row r="40" spans="2:8" s="2" customFormat="1" x14ac:dyDescent="0.25">
      <c r="B40" s="103" t="s">
        <v>22</v>
      </c>
      <c r="C40" s="36" t="s">
        <v>167</v>
      </c>
      <c r="D40" s="36" t="s">
        <v>168</v>
      </c>
      <c r="E40" s="125" t="s">
        <v>169</v>
      </c>
      <c r="F40" s="125" t="s">
        <v>201</v>
      </c>
    </row>
    <row r="41" spans="2:8" s="2" customFormat="1" x14ac:dyDescent="0.25">
      <c r="B41" s="41" t="s">
        <v>100</v>
      </c>
      <c r="C41" s="51">
        <v>9.1</v>
      </c>
      <c r="D41" s="51">
        <v>15.8</v>
      </c>
      <c r="E41" s="51">
        <v>17.899999999999999</v>
      </c>
      <c r="F41" s="51">
        <v>51.4</v>
      </c>
    </row>
    <row r="42" spans="2:8" s="2" customFormat="1" x14ac:dyDescent="0.25">
      <c r="B42" s="41" t="s">
        <v>102</v>
      </c>
      <c r="C42" s="51">
        <v>87.5</v>
      </c>
      <c r="D42" s="51">
        <v>86.7</v>
      </c>
      <c r="E42" s="51">
        <v>87.5</v>
      </c>
      <c r="F42" s="51">
        <v>83.3</v>
      </c>
    </row>
    <row r="43" spans="2:8" s="2" customFormat="1" x14ac:dyDescent="0.25">
      <c r="B43" s="103" t="s">
        <v>21</v>
      </c>
      <c r="C43" s="36" t="s">
        <v>167</v>
      </c>
      <c r="D43" s="36" t="s">
        <v>168</v>
      </c>
      <c r="E43" s="125" t="s">
        <v>169</v>
      </c>
      <c r="F43" s="125" t="s">
        <v>201</v>
      </c>
    </row>
    <row r="44" spans="2:8" s="2" customFormat="1" x14ac:dyDescent="0.25">
      <c r="B44" s="41" t="s">
        <v>100</v>
      </c>
      <c r="C44" s="10" t="s">
        <v>0</v>
      </c>
      <c r="D44" s="137">
        <v>99.7</v>
      </c>
      <c r="E44" s="133">
        <v>99.2</v>
      </c>
      <c r="F44" s="133">
        <v>93.2</v>
      </c>
    </row>
    <row r="45" spans="2:8" s="2" customFormat="1" x14ac:dyDescent="0.25">
      <c r="B45" s="41" t="s">
        <v>102</v>
      </c>
      <c r="C45" s="10" t="s">
        <v>0</v>
      </c>
      <c r="D45" s="137">
        <v>50.8</v>
      </c>
      <c r="E45" s="133">
        <v>99.6</v>
      </c>
      <c r="F45" s="133">
        <v>96</v>
      </c>
    </row>
    <row r="46" spans="2:8" s="2" customFormat="1" ht="15.75" x14ac:dyDescent="0.25">
      <c r="B46" s="103" t="s">
        <v>212</v>
      </c>
      <c r="C46" s="36" t="s">
        <v>167</v>
      </c>
      <c r="D46" s="36" t="s">
        <v>168</v>
      </c>
      <c r="E46" s="125" t="s">
        <v>169</v>
      </c>
      <c r="F46" s="125" t="s">
        <v>201</v>
      </c>
    </row>
    <row r="47" spans="2:8" s="2" customFormat="1" x14ac:dyDescent="0.25">
      <c r="B47" s="41" t="s">
        <v>100</v>
      </c>
      <c r="C47" s="10" t="s">
        <v>0</v>
      </c>
      <c r="D47" s="130">
        <v>82.6</v>
      </c>
      <c r="E47" s="128">
        <v>95.7</v>
      </c>
      <c r="F47" s="128">
        <v>95.7</v>
      </c>
    </row>
    <row r="48" spans="2:8" s="2" customFormat="1" x14ac:dyDescent="0.25">
      <c r="B48" s="41" t="s">
        <v>102</v>
      </c>
      <c r="C48" s="10" t="s">
        <v>0</v>
      </c>
      <c r="D48" s="138">
        <v>100</v>
      </c>
      <c r="E48" s="128">
        <v>98.3</v>
      </c>
      <c r="F48" s="128">
        <v>96.6</v>
      </c>
    </row>
    <row r="49" spans="2:8" s="2" customFormat="1" ht="15.75" x14ac:dyDescent="0.25">
      <c r="B49" s="103" t="s">
        <v>245</v>
      </c>
      <c r="C49" s="36" t="s">
        <v>167</v>
      </c>
      <c r="D49" s="36" t="s">
        <v>168</v>
      </c>
      <c r="E49" s="125" t="s">
        <v>169</v>
      </c>
      <c r="F49" s="125" t="s">
        <v>201</v>
      </c>
    </row>
    <row r="50" spans="2:8" s="2" customFormat="1" x14ac:dyDescent="0.25">
      <c r="B50" s="41" t="s">
        <v>100</v>
      </c>
      <c r="C50" s="10" t="s">
        <v>0</v>
      </c>
      <c r="D50" s="10" t="s">
        <v>0</v>
      </c>
      <c r="E50" s="10" t="s">
        <v>0</v>
      </c>
      <c r="F50" s="52">
        <v>2.7</v>
      </c>
    </row>
    <row r="51" spans="2:8" s="2" customFormat="1" x14ac:dyDescent="0.25">
      <c r="B51" s="41" t="s">
        <v>102</v>
      </c>
      <c r="C51" s="10" t="s">
        <v>0</v>
      </c>
      <c r="D51" s="10" t="s">
        <v>0</v>
      </c>
      <c r="E51" s="10" t="s">
        <v>0</v>
      </c>
      <c r="F51" s="139">
        <v>14.9</v>
      </c>
    </row>
    <row r="52" spans="2:8" s="2" customFormat="1" x14ac:dyDescent="0.25">
      <c r="B52" s="103" t="s">
        <v>54</v>
      </c>
      <c r="C52" s="36" t="s">
        <v>167</v>
      </c>
      <c r="D52" s="36" t="s">
        <v>168</v>
      </c>
      <c r="E52" s="125" t="s">
        <v>169</v>
      </c>
      <c r="F52" s="125" t="s">
        <v>201</v>
      </c>
    </row>
    <row r="53" spans="2:8" s="2" customFormat="1" x14ac:dyDescent="0.25">
      <c r="B53" s="41" t="s">
        <v>100</v>
      </c>
      <c r="C53" s="10" t="s">
        <v>0</v>
      </c>
      <c r="D53" s="10" t="s">
        <v>0</v>
      </c>
      <c r="E53" s="10" t="s">
        <v>0</v>
      </c>
      <c r="F53" s="134">
        <v>33.5</v>
      </c>
    </row>
    <row r="54" spans="2:8" s="2" customFormat="1" x14ac:dyDescent="0.25">
      <c r="B54" s="41" t="s">
        <v>102</v>
      </c>
      <c r="C54" s="10" t="s">
        <v>0</v>
      </c>
      <c r="D54" s="10" t="s">
        <v>0</v>
      </c>
      <c r="E54" s="10" t="s">
        <v>0</v>
      </c>
      <c r="F54" s="134">
        <v>45.6</v>
      </c>
    </row>
    <row r="55" spans="2:8" x14ac:dyDescent="0.25">
      <c r="B55" s="76" t="s">
        <v>216</v>
      </c>
      <c r="C55" s="44"/>
      <c r="D55" s="20"/>
      <c r="E55" s="20"/>
      <c r="F55" s="135"/>
      <c r="G55" s="42"/>
      <c r="H55" s="42"/>
    </row>
    <row r="56" spans="2:8" ht="28.9" customHeight="1" x14ac:dyDescent="0.25">
      <c r="B56" s="200" t="s">
        <v>234</v>
      </c>
      <c r="C56" s="200"/>
      <c r="D56" s="200"/>
      <c r="E56" s="200"/>
      <c r="F56" s="200"/>
      <c r="G56" s="42"/>
      <c r="H56" s="42"/>
    </row>
    <row r="57" spans="2:8" x14ac:dyDescent="0.25">
      <c r="C57" s="44"/>
      <c r="D57" s="20"/>
      <c r="E57" s="20"/>
      <c r="F57" s="135"/>
      <c r="G57" s="42"/>
      <c r="H57" s="42"/>
    </row>
    <row r="58" spans="2:8" ht="15.75" x14ac:dyDescent="0.25">
      <c r="B58" s="21" t="s">
        <v>104</v>
      </c>
      <c r="C58" s="42"/>
      <c r="D58" s="35"/>
      <c r="E58" s="35"/>
      <c r="F58" s="35" t="s">
        <v>191</v>
      </c>
    </row>
    <row r="59" spans="2:8" s="2" customFormat="1" ht="15.75" x14ac:dyDescent="0.25">
      <c r="B59" s="103" t="s">
        <v>246</v>
      </c>
      <c r="C59" s="36" t="s">
        <v>167</v>
      </c>
      <c r="D59" s="36" t="s">
        <v>168</v>
      </c>
      <c r="E59" s="125" t="s">
        <v>169</v>
      </c>
      <c r="F59" s="125" t="s">
        <v>201</v>
      </c>
    </row>
    <row r="60" spans="2:8" s="2" customFormat="1" x14ac:dyDescent="0.25">
      <c r="B60" s="41" t="s">
        <v>101</v>
      </c>
      <c r="C60" s="88">
        <v>48</v>
      </c>
      <c r="D60" s="138">
        <v>67</v>
      </c>
      <c r="E60" s="140">
        <v>80</v>
      </c>
      <c r="F60" s="140">
        <v>38</v>
      </c>
    </row>
    <row r="61" spans="2:8" s="2" customFormat="1" x14ac:dyDescent="0.25">
      <c r="B61" s="41" t="s">
        <v>103</v>
      </c>
      <c r="C61" s="88">
        <v>24</v>
      </c>
      <c r="D61" s="138">
        <v>17</v>
      </c>
      <c r="E61" s="140">
        <v>30</v>
      </c>
      <c r="F61" s="140">
        <v>25</v>
      </c>
    </row>
    <row r="62" spans="2:8" s="2" customFormat="1" x14ac:dyDescent="0.25">
      <c r="B62" s="103" t="s">
        <v>21</v>
      </c>
      <c r="C62" s="36" t="s">
        <v>167</v>
      </c>
      <c r="D62" s="36" t="s">
        <v>168</v>
      </c>
      <c r="E62" s="125" t="s">
        <v>169</v>
      </c>
      <c r="F62" s="125" t="s">
        <v>201</v>
      </c>
    </row>
    <row r="63" spans="2:8" s="2" customFormat="1" x14ac:dyDescent="0.25">
      <c r="B63" s="41" t="s">
        <v>101</v>
      </c>
      <c r="C63" s="10" t="s">
        <v>12</v>
      </c>
      <c r="D63" s="10" t="s">
        <v>12</v>
      </c>
      <c r="E63" s="10" t="s">
        <v>12</v>
      </c>
      <c r="F63" s="10" t="s">
        <v>12</v>
      </c>
    </row>
    <row r="64" spans="2:8" s="2" customFormat="1" x14ac:dyDescent="0.25">
      <c r="B64" s="41" t="s">
        <v>103</v>
      </c>
      <c r="C64" s="10" t="s">
        <v>12</v>
      </c>
      <c r="D64" s="10" t="s">
        <v>12</v>
      </c>
      <c r="E64" s="10" t="s">
        <v>12</v>
      </c>
      <c r="F64" s="10" t="s">
        <v>12</v>
      </c>
    </row>
    <row r="65" spans="2:8" s="2" customFormat="1" ht="15.75" x14ac:dyDescent="0.25">
      <c r="B65" s="103" t="s">
        <v>247</v>
      </c>
      <c r="C65" s="36" t="s">
        <v>167</v>
      </c>
      <c r="D65" s="36" t="s">
        <v>168</v>
      </c>
      <c r="E65" s="125" t="s">
        <v>169</v>
      </c>
      <c r="F65" s="125" t="s">
        <v>201</v>
      </c>
    </row>
    <row r="66" spans="2:8" s="2" customFormat="1" x14ac:dyDescent="0.25">
      <c r="B66" s="41" t="s">
        <v>101</v>
      </c>
      <c r="C66" s="10" t="s">
        <v>12</v>
      </c>
      <c r="D66" s="78">
        <v>373</v>
      </c>
      <c r="E66" s="122">
        <v>527</v>
      </c>
      <c r="F66" s="122">
        <v>688</v>
      </c>
    </row>
    <row r="67" spans="2:8" s="2" customFormat="1" x14ac:dyDescent="0.25">
      <c r="B67" s="41" t="s">
        <v>103</v>
      </c>
      <c r="C67" s="10" t="s">
        <v>12</v>
      </c>
      <c r="D67" s="78">
        <v>247</v>
      </c>
      <c r="E67" s="122">
        <v>300</v>
      </c>
      <c r="F67" s="122">
        <v>418</v>
      </c>
    </row>
    <row r="68" spans="2:8" s="2" customFormat="1" x14ac:dyDescent="0.25">
      <c r="B68" s="103" t="s">
        <v>3</v>
      </c>
      <c r="C68" s="36" t="s">
        <v>167</v>
      </c>
      <c r="D68" s="36" t="s">
        <v>168</v>
      </c>
      <c r="E68" s="125" t="s">
        <v>169</v>
      </c>
      <c r="F68" s="125" t="s">
        <v>201</v>
      </c>
    </row>
    <row r="69" spans="2:8" s="2" customFormat="1" x14ac:dyDescent="0.25">
      <c r="B69" s="41" t="s">
        <v>101</v>
      </c>
      <c r="C69" s="10" t="s">
        <v>12</v>
      </c>
      <c r="D69" s="10" t="s">
        <v>12</v>
      </c>
      <c r="E69" s="10" t="s">
        <v>12</v>
      </c>
      <c r="F69" s="115">
        <v>379</v>
      </c>
    </row>
    <row r="70" spans="2:8" s="2" customFormat="1" x14ac:dyDescent="0.25">
      <c r="B70" s="41" t="s">
        <v>103</v>
      </c>
      <c r="C70" s="10" t="s">
        <v>12</v>
      </c>
      <c r="D70" s="10" t="s">
        <v>12</v>
      </c>
      <c r="E70" s="10" t="s">
        <v>12</v>
      </c>
      <c r="F70" s="122">
        <v>193</v>
      </c>
    </row>
    <row r="71" spans="2:8" s="2" customFormat="1" ht="15.75" x14ac:dyDescent="0.25">
      <c r="B71" s="103" t="s">
        <v>248</v>
      </c>
      <c r="C71" s="36" t="s">
        <v>167</v>
      </c>
      <c r="D71" s="36" t="s">
        <v>168</v>
      </c>
      <c r="E71" s="125" t="s">
        <v>169</v>
      </c>
      <c r="F71" s="125" t="s">
        <v>201</v>
      </c>
    </row>
    <row r="72" spans="2:8" s="2" customFormat="1" x14ac:dyDescent="0.25">
      <c r="B72" s="41" t="s">
        <v>101</v>
      </c>
      <c r="C72" s="10" t="s">
        <v>12</v>
      </c>
      <c r="D72" s="10" t="s">
        <v>12</v>
      </c>
      <c r="E72" s="10" t="s">
        <v>12</v>
      </c>
      <c r="F72" s="157">
        <f>F60+F66+F69</f>
        <v>1105</v>
      </c>
    </row>
    <row r="73" spans="2:8" s="2" customFormat="1" x14ac:dyDescent="0.25">
      <c r="B73" s="41" t="s">
        <v>103</v>
      </c>
      <c r="C73" s="10" t="s">
        <v>12</v>
      </c>
      <c r="D73" s="10" t="s">
        <v>12</v>
      </c>
      <c r="E73" s="10" t="s">
        <v>12</v>
      </c>
      <c r="F73" s="141">
        <f>F61+F67+F70</f>
        <v>636</v>
      </c>
    </row>
    <row r="74" spans="2:8" x14ac:dyDescent="0.25">
      <c r="B74" s="76" t="s">
        <v>220</v>
      </c>
      <c r="C74" s="44"/>
      <c r="D74" s="20"/>
      <c r="E74" s="20"/>
      <c r="F74" s="135"/>
      <c r="G74" s="42"/>
      <c r="H74" s="42"/>
    </row>
    <row r="75" spans="2:8" x14ac:dyDescent="0.25">
      <c r="B75" s="76" t="s">
        <v>217</v>
      </c>
      <c r="C75" s="44"/>
      <c r="D75" s="20"/>
      <c r="E75" s="20"/>
      <c r="F75" s="135"/>
      <c r="G75" s="42"/>
      <c r="H75" s="42"/>
    </row>
    <row r="76" spans="2:8" x14ac:dyDescent="0.25">
      <c r="B76" s="76" t="s">
        <v>219</v>
      </c>
      <c r="C76" s="44"/>
      <c r="D76" s="20"/>
      <c r="E76" s="20"/>
      <c r="F76" s="135"/>
      <c r="G76" s="42"/>
      <c r="H76" s="42"/>
    </row>
    <row r="77" spans="2:8" x14ac:dyDescent="0.25">
      <c r="B77" s="42"/>
      <c r="C77" s="44"/>
      <c r="D77" s="20"/>
      <c r="E77" s="20"/>
      <c r="F77" s="135"/>
      <c r="G77" s="42"/>
      <c r="H77" s="42"/>
    </row>
    <row r="78" spans="2:8" ht="16.5" x14ac:dyDescent="0.25">
      <c r="B78" s="39" t="s">
        <v>23</v>
      </c>
      <c r="D78" s="33"/>
    </row>
    <row r="79" spans="2:8" ht="15.75" x14ac:dyDescent="0.25">
      <c r="B79" s="21" t="s">
        <v>105</v>
      </c>
      <c r="C79" s="42"/>
      <c r="D79" s="35"/>
      <c r="E79" s="35"/>
      <c r="F79" s="35" t="s">
        <v>191</v>
      </c>
      <c r="G79" s="42"/>
      <c r="H79" s="42"/>
    </row>
    <row r="80" spans="2:8" x14ac:dyDescent="0.25">
      <c r="B80" s="40"/>
      <c r="C80" s="36" t="s">
        <v>167</v>
      </c>
      <c r="D80" s="36" t="s">
        <v>168</v>
      </c>
      <c r="E80" s="36" t="s">
        <v>169</v>
      </c>
      <c r="F80" s="36" t="s">
        <v>201</v>
      </c>
      <c r="G80" s="43"/>
      <c r="H80" s="42"/>
    </row>
    <row r="81" spans="2:8" x14ac:dyDescent="0.25">
      <c r="B81" s="41" t="s">
        <v>106</v>
      </c>
      <c r="C81" s="87">
        <f>SUM(C82:C83)</f>
        <v>3052</v>
      </c>
      <c r="D81" s="87">
        <f>SUM(D82:D83)</f>
        <v>3187</v>
      </c>
      <c r="E81" s="88">
        <v>3484</v>
      </c>
      <c r="F81" s="142">
        <v>3328</v>
      </c>
    </row>
    <row r="82" spans="2:8" x14ac:dyDescent="0.25">
      <c r="B82" s="61" t="s">
        <v>107</v>
      </c>
      <c r="C82" s="87">
        <v>2433</v>
      </c>
      <c r="D82" s="87">
        <v>2517</v>
      </c>
      <c r="E82" s="88">
        <v>2720</v>
      </c>
      <c r="F82" s="142">
        <v>2580</v>
      </c>
    </row>
    <row r="83" spans="2:8" x14ac:dyDescent="0.25">
      <c r="B83" s="61" t="s">
        <v>108</v>
      </c>
      <c r="C83" s="87">
        <v>619</v>
      </c>
      <c r="D83" s="87">
        <v>670</v>
      </c>
      <c r="E83" s="88">
        <v>764</v>
      </c>
      <c r="F83" s="142">
        <v>748</v>
      </c>
    </row>
    <row r="84" spans="2:8" x14ac:dyDescent="0.25">
      <c r="B84" s="61" t="s">
        <v>257</v>
      </c>
      <c r="C84" s="114" t="s">
        <v>12</v>
      </c>
      <c r="D84" s="114" t="s">
        <v>12</v>
      </c>
      <c r="E84" s="162">
        <v>649</v>
      </c>
      <c r="F84" s="162">
        <v>647</v>
      </c>
    </row>
    <row r="85" spans="2:8" x14ac:dyDescent="0.25">
      <c r="B85" s="61" t="s">
        <v>107</v>
      </c>
      <c r="C85" s="114" t="s">
        <v>12</v>
      </c>
      <c r="D85" s="114" t="s">
        <v>12</v>
      </c>
      <c r="E85" s="162">
        <v>609</v>
      </c>
      <c r="F85" s="162">
        <v>612</v>
      </c>
    </row>
    <row r="86" spans="2:8" x14ac:dyDescent="0.25">
      <c r="B86" s="61" t="s">
        <v>108</v>
      </c>
      <c r="C86" s="114" t="s">
        <v>12</v>
      </c>
      <c r="D86" s="114" t="s">
        <v>12</v>
      </c>
      <c r="E86" s="162">
        <v>40</v>
      </c>
      <c r="F86" s="162">
        <v>35</v>
      </c>
    </row>
    <row r="87" spans="2:8" x14ac:dyDescent="0.25">
      <c r="B87" s="42" t="s">
        <v>109</v>
      </c>
      <c r="C87" s="17"/>
      <c r="D87" s="17"/>
      <c r="E87" s="45"/>
      <c r="F87" s="45"/>
    </row>
    <row r="88" spans="2:8" x14ac:dyDescent="0.25">
      <c r="E88" s="43"/>
      <c r="F88" s="43"/>
      <c r="G88" s="43"/>
    </row>
    <row r="89" spans="2:8" ht="15.75" x14ac:dyDescent="0.25">
      <c r="B89" s="21" t="s">
        <v>110</v>
      </c>
      <c r="C89" s="42"/>
      <c r="D89" s="35"/>
      <c r="E89" s="34"/>
      <c r="F89" s="33" t="s">
        <v>193</v>
      </c>
    </row>
    <row r="90" spans="2:8" x14ac:dyDescent="0.25">
      <c r="B90" s="40"/>
      <c r="C90" s="36" t="s">
        <v>167</v>
      </c>
      <c r="D90" s="36" t="s">
        <v>168</v>
      </c>
      <c r="E90" s="36" t="s">
        <v>169</v>
      </c>
      <c r="F90" s="36" t="s">
        <v>201</v>
      </c>
      <c r="G90" s="42"/>
      <c r="H90" s="42"/>
    </row>
    <row r="91" spans="2:8" x14ac:dyDescent="0.25">
      <c r="B91" s="41" t="s">
        <v>100</v>
      </c>
      <c r="C91" s="41">
        <v>44.9</v>
      </c>
      <c r="D91" s="46">
        <v>44.1</v>
      </c>
      <c r="E91" s="47">
        <v>42.8</v>
      </c>
      <c r="F91" s="47">
        <v>43.9</v>
      </c>
      <c r="G91" s="43"/>
      <c r="H91" s="42"/>
    </row>
    <row r="92" spans="2:8" x14ac:dyDescent="0.25">
      <c r="B92" s="41" t="s">
        <v>102</v>
      </c>
      <c r="C92" s="41">
        <v>39.5</v>
      </c>
      <c r="D92" s="46">
        <v>39.799999999999997</v>
      </c>
      <c r="E92" s="47">
        <v>44.9</v>
      </c>
      <c r="F92" s="47">
        <v>37.6</v>
      </c>
    </row>
    <row r="94" spans="2:8" ht="15.75" x14ac:dyDescent="0.25">
      <c r="B94" s="21" t="s">
        <v>111</v>
      </c>
      <c r="C94" s="42"/>
      <c r="D94" s="35"/>
      <c r="E94" s="34"/>
      <c r="F94" s="33" t="s">
        <v>194</v>
      </c>
    </row>
    <row r="95" spans="2:8" x14ac:dyDescent="0.25">
      <c r="B95" s="40"/>
      <c r="C95" s="36" t="s">
        <v>167</v>
      </c>
      <c r="D95" s="36" t="s">
        <v>168</v>
      </c>
      <c r="E95" s="36" t="s">
        <v>169</v>
      </c>
      <c r="F95" s="36" t="s">
        <v>201</v>
      </c>
      <c r="G95" s="42"/>
      <c r="H95" s="42"/>
    </row>
    <row r="96" spans="2:8" x14ac:dyDescent="0.25">
      <c r="B96" s="41" t="s">
        <v>100</v>
      </c>
      <c r="C96" s="41">
        <v>14.4</v>
      </c>
      <c r="D96" s="46">
        <v>13.4</v>
      </c>
      <c r="E96" s="47">
        <v>11.1</v>
      </c>
      <c r="F96" s="47">
        <v>11.1</v>
      </c>
      <c r="G96" s="43"/>
      <c r="H96" s="42"/>
    </row>
    <row r="97" spans="2:8" x14ac:dyDescent="0.25">
      <c r="B97" s="41" t="s">
        <v>102</v>
      </c>
      <c r="C97" s="41">
        <v>14.9</v>
      </c>
      <c r="D97" s="46">
        <v>13.4</v>
      </c>
      <c r="E97" s="47">
        <v>12.4</v>
      </c>
      <c r="F97" s="47">
        <v>5.4</v>
      </c>
    </row>
    <row r="99" spans="2:8" ht="15.75" x14ac:dyDescent="0.25">
      <c r="B99" s="21" t="s">
        <v>112</v>
      </c>
      <c r="C99" s="42"/>
      <c r="D99" s="35"/>
      <c r="E99" s="35"/>
      <c r="F99" s="33" t="s">
        <v>192</v>
      </c>
      <c r="G99" s="42"/>
      <c r="H99" s="42"/>
    </row>
    <row r="100" spans="2:8" x14ac:dyDescent="0.25">
      <c r="B100" s="40"/>
      <c r="C100" s="36" t="s">
        <v>167</v>
      </c>
      <c r="D100" s="36" t="s">
        <v>168</v>
      </c>
      <c r="E100" s="36" t="s">
        <v>169</v>
      </c>
      <c r="F100" s="36" t="s">
        <v>201</v>
      </c>
    </row>
    <row r="101" spans="2:8" ht="28.5" x14ac:dyDescent="0.25">
      <c r="B101" s="54" t="s">
        <v>113</v>
      </c>
      <c r="C101" s="48">
        <v>1.6</v>
      </c>
      <c r="D101" s="48">
        <v>1.5</v>
      </c>
      <c r="E101" s="49">
        <v>1.9</v>
      </c>
      <c r="F101" s="49">
        <v>2.9</v>
      </c>
    </row>
    <row r="103" spans="2:8" ht="15.75" x14ac:dyDescent="0.25">
      <c r="B103" s="21" t="s">
        <v>115</v>
      </c>
      <c r="C103" s="42"/>
      <c r="E103" s="35"/>
      <c r="F103" s="33" t="s">
        <v>192</v>
      </c>
    </row>
    <row r="104" spans="2:8" x14ac:dyDescent="0.25">
      <c r="B104" s="40"/>
      <c r="C104" s="36" t="s">
        <v>167</v>
      </c>
      <c r="D104" s="36" t="s">
        <v>168</v>
      </c>
      <c r="E104" s="36" t="s">
        <v>169</v>
      </c>
      <c r="F104" s="36" t="s">
        <v>201</v>
      </c>
    </row>
    <row r="105" spans="2:8" x14ac:dyDescent="0.25">
      <c r="B105" s="41" t="s">
        <v>114</v>
      </c>
      <c r="C105" s="143">
        <v>2.27</v>
      </c>
      <c r="D105" s="144">
        <v>2.04</v>
      </c>
      <c r="E105" s="143">
        <v>2.0099999999999998</v>
      </c>
      <c r="F105" s="143">
        <v>1.92</v>
      </c>
    </row>
    <row r="106" spans="2:8" x14ac:dyDescent="0.25">
      <c r="B106" s="28" t="s">
        <v>225</v>
      </c>
      <c r="C106" s="50"/>
      <c r="D106" s="50"/>
      <c r="E106" s="50"/>
      <c r="F106" s="50"/>
    </row>
    <row r="107" spans="2:8" x14ac:dyDescent="0.25">
      <c r="C107" s="50"/>
      <c r="D107" s="50"/>
      <c r="E107" s="50"/>
      <c r="F107" s="50"/>
    </row>
    <row r="108" spans="2:8" ht="15.75" x14ac:dyDescent="0.25">
      <c r="B108" s="21" t="s">
        <v>116</v>
      </c>
      <c r="C108" s="42"/>
      <c r="D108" s="35"/>
      <c r="E108" s="35"/>
      <c r="F108" s="33" t="s">
        <v>192</v>
      </c>
    </row>
    <row r="109" spans="2:8" x14ac:dyDescent="0.25">
      <c r="B109" s="40"/>
      <c r="C109" s="36" t="s">
        <v>167</v>
      </c>
      <c r="D109" s="36" t="s">
        <v>168</v>
      </c>
      <c r="E109" s="36" t="s">
        <v>169</v>
      </c>
      <c r="F109" s="36" t="s">
        <v>201</v>
      </c>
    </row>
    <row r="110" spans="2:8" x14ac:dyDescent="0.25">
      <c r="B110" s="41" t="s">
        <v>100</v>
      </c>
      <c r="C110" s="48">
        <v>9.6999999999999993</v>
      </c>
      <c r="D110" s="48">
        <v>9.4</v>
      </c>
      <c r="E110" s="49">
        <v>10.4</v>
      </c>
      <c r="F110" s="49">
        <v>10.6</v>
      </c>
    </row>
    <row r="111" spans="2:8" x14ac:dyDescent="0.25">
      <c r="B111" s="41" t="s">
        <v>102</v>
      </c>
      <c r="C111" s="48">
        <v>23.9</v>
      </c>
      <c r="D111" s="48">
        <v>23.9</v>
      </c>
      <c r="E111" s="49">
        <v>23</v>
      </c>
      <c r="F111" s="49">
        <v>20.3</v>
      </c>
    </row>
    <row r="113" spans="2:8" ht="15.75" x14ac:dyDescent="0.25">
      <c r="B113" s="21" t="s">
        <v>117</v>
      </c>
      <c r="D113" s="35"/>
      <c r="E113" s="35"/>
      <c r="F113" s="33" t="s">
        <v>195</v>
      </c>
    </row>
    <row r="114" spans="2:8" x14ac:dyDescent="0.25">
      <c r="B114" s="40"/>
      <c r="C114" s="36" t="s">
        <v>167</v>
      </c>
      <c r="D114" s="36" t="s">
        <v>168</v>
      </c>
      <c r="E114" s="36" t="s">
        <v>169</v>
      </c>
      <c r="F114" s="36" t="s">
        <v>201</v>
      </c>
    </row>
    <row r="115" spans="2:8" x14ac:dyDescent="0.25">
      <c r="B115" s="41" t="s">
        <v>118</v>
      </c>
      <c r="C115" s="51">
        <v>16.399999999999999</v>
      </c>
      <c r="D115" s="51">
        <v>15.8</v>
      </c>
      <c r="E115" s="52">
        <v>17.600000000000001</v>
      </c>
      <c r="F115" s="52">
        <v>16.3</v>
      </c>
    </row>
    <row r="117" spans="2:8" ht="16.5" x14ac:dyDescent="0.25">
      <c r="B117" s="39" t="s">
        <v>119</v>
      </c>
    </row>
    <row r="118" spans="2:8" ht="16.5" x14ac:dyDescent="0.25">
      <c r="B118" s="39" t="s">
        <v>23</v>
      </c>
    </row>
    <row r="119" spans="2:8" ht="15.75" x14ac:dyDescent="0.25">
      <c r="B119" s="21" t="s">
        <v>99</v>
      </c>
      <c r="E119" s="35"/>
      <c r="F119" s="33" t="s">
        <v>192</v>
      </c>
    </row>
    <row r="120" spans="2:8" x14ac:dyDescent="0.25">
      <c r="B120" s="40"/>
      <c r="C120" s="36" t="s">
        <v>167</v>
      </c>
      <c r="D120" s="36" t="s">
        <v>168</v>
      </c>
      <c r="E120" s="36" t="s">
        <v>169</v>
      </c>
      <c r="F120" s="36" t="s">
        <v>201</v>
      </c>
    </row>
    <row r="121" spans="2:8" x14ac:dyDescent="0.25">
      <c r="B121" s="41" t="s">
        <v>120</v>
      </c>
      <c r="C121" s="51">
        <v>63.4</v>
      </c>
      <c r="D121" s="51">
        <v>54.1</v>
      </c>
      <c r="E121" s="51">
        <v>53.7</v>
      </c>
      <c r="F121" s="52">
        <v>62.5</v>
      </c>
    </row>
    <row r="122" spans="2:8" x14ac:dyDescent="0.25">
      <c r="B122" s="199"/>
      <c r="C122" s="199"/>
      <c r="D122" s="199"/>
      <c r="E122" s="199"/>
      <c r="F122" s="199"/>
    </row>
    <row r="123" spans="2:8" x14ac:dyDescent="0.25">
      <c r="B123" s="145"/>
      <c r="C123" s="145"/>
      <c r="D123" s="145"/>
      <c r="E123" s="145"/>
      <c r="F123" s="145"/>
    </row>
    <row r="124" spans="2:8" ht="16.5" x14ac:dyDescent="0.25">
      <c r="B124" s="39" t="s">
        <v>121</v>
      </c>
      <c r="G124" s="25"/>
      <c r="H124" s="25"/>
    </row>
    <row r="125" spans="2:8" ht="16.5" x14ac:dyDescent="0.25">
      <c r="B125" s="39" t="s">
        <v>88</v>
      </c>
      <c r="G125" s="25"/>
      <c r="H125" s="25"/>
    </row>
    <row r="126" spans="2:8" s="28" customFormat="1" x14ac:dyDescent="0.25">
      <c r="B126" s="26"/>
      <c r="C126" s="36" t="s">
        <v>167</v>
      </c>
      <c r="D126" s="36" t="s">
        <v>168</v>
      </c>
      <c r="E126" s="36" t="s">
        <v>169</v>
      </c>
      <c r="F126" s="36" t="s">
        <v>201</v>
      </c>
      <c r="G126" s="30"/>
    </row>
    <row r="127" spans="2:8" s="28" customFormat="1" x14ac:dyDescent="0.25">
      <c r="B127" s="31" t="s">
        <v>123</v>
      </c>
      <c r="C127" s="107">
        <v>0.50874869877736661</v>
      </c>
      <c r="D127" s="107">
        <v>0.39382633338906914</v>
      </c>
      <c r="E127" s="107">
        <v>0.37779722321682774</v>
      </c>
      <c r="F127" s="107">
        <v>0.49658527210164022</v>
      </c>
    </row>
    <row r="128" spans="2:8" s="28" customFormat="1" x14ac:dyDescent="0.25">
      <c r="B128" s="31" t="s">
        <v>122</v>
      </c>
      <c r="C128" s="107">
        <v>1.2878813213804665</v>
      </c>
      <c r="D128" s="107">
        <v>1.0821950505733244</v>
      </c>
      <c r="E128" s="107">
        <v>0.91437878662623528</v>
      </c>
      <c r="F128" s="107">
        <v>0.90383774393102778</v>
      </c>
      <c r="G128" s="30"/>
    </row>
    <row r="129" spans="2:8" x14ac:dyDescent="0.25">
      <c r="B129" s="202" t="s">
        <v>264</v>
      </c>
      <c r="C129" s="203">
        <v>0</v>
      </c>
      <c r="D129" s="203">
        <v>0</v>
      </c>
      <c r="E129" s="203">
        <v>0</v>
      </c>
      <c r="F129" s="204">
        <v>0</v>
      </c>
    </row>
    <row r="130" spans="2:8" x14ac:dyDescent="0.25">
      <c r="B130" s="202" t="s">
        <v>263</v>
      </c>
      <c r="C130" s="203">
        <v>0</v>
      </c>
      <c r="D130" s="203">
        <v>0</v>
      </c>
      <c r="E130" s="204">
        <v>2</v>
      </c>
      <c r="F130" s="204">
        <v>0</v>
      </c>
    </row>
    <row r="131" spans="2:8" x14ac:dyDescent="0.25">
      <c r="B131" s="201" t="s">
        <v>262</v>
      </c>
      <c r="C131" s="201"/>
      <c r="D131" s="201"/>
      <c r="E131" s="201"/>
      <c r="F131" s="201"/>
      <c r="G131" s="25"/>
      <c r="H131" s="25"/>
    </row>
    <row r="132" spans="2:8" x14ac:dyDescent="0.25">
      <c r="G132" s="25"/>
      <c r="H132" s="25"/>
    </row>
    <row r="133" spans="2:8" s="28" customFormat="1" ht="15.75" x14ac:dyDescent="0.25">
      <c r="B133" s="22" t="s">
        <v>124</v>
      </c>
      <c r="C133" s="29"/>
      <c r="E133" s="37"/>
      <c r="F133" s="37" t="s">
        <v>191</v>
      </c>
    </row>
    <row r="134" spans="2:8" s="28" customFormat="1" x14ac:dyDescent="0.25">
      <c r="B134" s="26"/>
      <c r="C134" s="36" t="s">
        <v>167</v>
      </c>
      <c r="D134" s="36" t="s">
        <v>168</v>
      </c>
      <c r="E134" s="36" t="s">
        <v>169</v>
      </c>
      <c r="F134" s="36" t="s">
        <v>201</v>
      </c>
      <c r="G134" s="30"/>
    </row>
    <row r="135" spans="2:8" s="28" customFormat="1" x14ac:dyDescent="0.25">
      <c r="B135" s="31" t="s">
        <v>23</v>
      </c>
      <c r="C135" s="85" t="s">
        <v>0</v>
      </c>
      <c r="D135" s="85" t="s">
        <v>0</v>
      </c>
      <c r="E135" s="86">
        <v>280</v>
      </c>
      <c r="F135" s="147">
        <v>1373</v>
      </c>
      <c r="G135" s="30"/>
    </row>
    <row r="136" spans="2:8" s="28" customFormat="1" x14ac:dyDescent="0.25">
      <c r="B136" s="31" t="s">
        <v>21</v>
      </c>
      <c r="C136" s="85" t="s">
        <v>0</v>
      </c>
      <c r="D136" s="85" t="s">
        <v>0</v>
      </c>
      <c r="E136" s="85" t="s">
        <v>0</v>
      </c>
      <c r="F136" s="148" t="s">
        <v>12</v>
      </c>
      <c r="G136" s="30"/>
    </row>
    <row r="137" spans="2:8" s="28" customFormat="1" x14ac:dyDescent="0.25">
      <c r="B137" s="31" t="s">
        <v>8</v>
      </c>
      <c r="C137" s="85" t="s">
        <v>0</v>
      </c>
      <c r="D137" s="85" t="s">
        <v>0</v>
      </c>
      <c r="E137" s="86">
        <v>21600</v>
      </c>
      <c r="F137" s="148" t="s">
        <v>14</v>
      </c>
      <c r="G137" s="30"/>
    </row>
    <row r="138" spans="2:8" s="28" customFormat="1" x14ac:dyDescent="0.25">
      <c r="B138" s="31" t="s">
        <v>7</v>
      </c>
      <c r="C138" s="85" t="s">
        <v>0</v>
      </c>
      <c r="D138" s="85" t="s">
        <v>0</v>
      </c>
      <c r="E138" s="85" t="s">
        <v>0</v>
      </c>
      <c r="F138" s="148" t="s">
        <v>12</v>
      </c>
      <c r="G138" s="30"/>
    </row>
    <row r="139" spans="2:8" s="28" customFormat="1" x14ac:dyDescent="0.25">
      <c r="B139" s="31" t="s">
        <v>54</v>
      </c>
      <c r="C139" s="85" t="s">
        <v>0</v>
      </c>
      <c r="D139" s="85" t="s">
        <v>0</v>
      </c>
      <c r="E139" s="86">
        <v>21880</v>
      </c>
      <c r="F139" s="147">
        <v>1373</v>
      </c>
      <c r="G139" s="30"/>
    </row>
    <row r="140" spans="2:8" s="28" customFormat="1" ht="15.75" x14ac:dyDescent="0.25">
      <c r="B140" s="53"/>
      <c r="C140" s="29"/>
      <c r="D140" s="29"/>
    </row>
    <row r="141" spans="2:8" ht="16.5" x14ac:dyDescent="0.25">
      <c r="B141" s="39" t="s">
        <v>235</v>
      </c>
      <c r="G141" s="25"/>
      <c r="H141" s="25"/>
    </row>
    <row r="142" spans="2:8" ht="15.75" x14ac:dyDescent="0.25">
      <c r="B142" s="21" t="s">
        <v>125</v>
      </c>
      <c r="D142" s="33"/>
      <c r="E142" s="33"/>
      <c r="F142" s="68" t="s">
        <v>196</v>
      </c>
      <c r="G142" s="25"/>
      <c r="H142" s="25"/>
    </row>
    <row r="143" spans="2:8" x14ac:dyDescent="0.25">
      <c r="B143" s="26"/>
      <c r="C143" s="36" t="s">
        <v>167</v>
      </c>
      <c r="D143" s="36" t="s">
        <v>168</v>
      </c>
      <c r="E143" s="36" t="s">
        <v>169</v>
      </c>
      <c r="F143" s="36" t="s">
        <v>201</v>
      </c>
      <c r="G143" s="25"/>
    </row>
    <row r="144" spans="2:8" x14ac:dyDescent="0.25">
      <c r="B144" s="31" t="s">
        <v>126</v>
      </c>
      <c r="C144" s="107">
        <v>1.18</v>
      </c>
      <c r="D144" s="107">
        <v>0.27</v>
      </c>
      <c r="E144" s="107">
        <v>0.8</v>
      </c>
      <c r="F144" s="107">
        <v>0.42</v>
      </c>
      <c r="G144" s="28"/>
    </row>
    <row r="145" spans="2:8" x14ac:dyDescent="0.25">
      <c r="B145" s="31" t="s">
        <v>127</v>
      </c>
      <c r="C145" s="107">
        <v>1.2</v>
      </c>
      <c r="D145" s="107">
        <v>1.21</v>
      </c>
      <c r="E145" s="107">
        <v>1.31</v>
      </c>
      <c r="F145" s="107">
        <v>1.25</v>
      </c>
      <c r="G145" s="25"/>
    </row>
    <row r="146" spans="2:8" x14ac:dyDescent="0.25">
      <c r="B146" s="31" t="s">
        <v>128</v>
      </c>
      <c r="C146" s="107">
        <v>0.94</v>
      </c>
      <c r="D146" s="107">
        <v>0.93</v>
      </c>
      <c r="E146" s="107">
        <v>1.07</v>
      </c>
      <c r="F146" s="107">
        <v>1.1599999999999999</v>
      </c>
      <c r="G146" s="25"/>
    </row>
    <row r="147" spans="2:8" x14ac:dyDescent="0.25">
      <c r="B147" s="31" t="s">
        <v>129</v>
      </c>
      <c r="C147" s="107">
        <v>0.42</v>
      </c>
      <c r="D147" s="107">
        <v>0.27</v>
      </c>
      <c r="E147" s="107">
        <v>0.41</v>
      </c>
      <c r="F147" s="107">
        <v>0.43</v>
      </c>
      <c r="G147" s="25"/>
    </row>
    <row r="148" spans="2:8" x14ac:dyDescent="0.25">
      <c r="B148" s="16"/>
      <c r="E148" s="28"/>
      <c r="F148" s="28"/>
      <c r="G148" s="25"/>
      <c r="H148" s="25"/>
    </row>
    <row r="149" spans="2:8" ht="15.75" x14ac:dyDescent="0.25">
      <c r="B149" s="21" t="s">
        <v>130</v>
      </c>
      <c r="D149" s="35"/>
      <c r="E149" s="35"/>
      <c r="F149" s="35" t="s">
        <v>2</v>
      </c>
      <c r="G149" s="25"/>
      <c r="H149" s="25"/>
    </row>
    <row r="150" spans="2:8" x14ac:dyDescent="0.25">
      <c r="B150" s="62"/>
      <c r="C150" s="36" t="s">
        <v>167</v>
      </c>
      <c r="D150" s="36" t="s">
        <v>168</v>
      </c>
      <c r="E150" s="36" t="s">
        <v>169</v>
      </c>
      <c r="F150" s="36" t="s">
        <v>201</v>
      </c>
      <c r="G150" s="25"/>
    </row>
    <row r="151" spans="2:8" x14ac:dyDescent="0.25">
      <c r="B151" s="31" t="s">
        <v>131</v>
      </c>
      <c r="C151" s="27">
        <v>1</v>
      </c>
      <c r="D151" s="27">
        <v>0</v>
      </c>
      <c r="E151" s="27">
        <v>1</v>
      </c>
      <c r="F151" s="149">
        <v>0</v>
      </c>
      <c r="G151" s="25"/>
    </row>
    <row r="152" spans="2:8" x14ac:dyDescent="0.25">
      <c r="B152" s="31" t="s">
        <v>132</v>
      </c>
      <c r="C152" s="27">
        <v>7</v>
      </c>
      <c r="D152" s="27">
        <v>2</v>
      </c>
      <c r="E152" s="27">
        <v>5</v>
      </c>
      <c r="F152" s="149">
        <v>3</v>
      </c>
      <c r="G152" s="25"/>
    </row>
    <row r="153" spans="2:8" x14ac:dyDescent="0.25">
      <c r="B153" s="31" t="s">
        <v>133</v>
      </c>
      <c r="C153" s="27">
        <v>13</v>
      </c>
      <c r="D153" s="27">
        <v>26</v>
      </c>
      <c r="E153" s="27">
        <v>16</v>
      </c>
      <c r="F153" s="149">
        <v>11</v>
      </c>
      <c r="G153" s="25"/>
    </row>
    <row r="154" spans="2:8" x14ac:dyDescent="0.25">
      <c r="B154" s="16"/>
      <c r="G154" s="25"/>
      <c r="H154" s="25"/>
    </row>
    <row r="155" spans="2:8" ht="15.75" x14ac:dyDescent="0.25">
      <c r="B155" s="21" t="s">
        <v>134</v>
      </c>
      <c r="D155" s="33"/>
      <c r="E155" s="33"/>
      <c r="F155" s="68" t="s">
        <v>196</v>
      </c>
      <c r="G155" s="25"/>
      <c r="H155" s="25"/>
    </row>
    <row r="156" spans="2:8" x14ac:dyDescent="0.25">
      <c r="B156" s="62"/>
      <c r="C156" s="36" t="s">
        <v>167</v>
      </c>
      <c r="D156" s="36" t="s">
        <v>168</v>
      </c>
      <c r="E156" s="36" t="s">
        <v>169</v>
      </c>
      <c r="F156" s="36" t="s">
        <v>201</v>
      </c>
      <c r="G156" s="25"/>
    </row>
    <row r="157" spans="2:8" x14ac:dyDescent="0.25">
      <c r="B157" s="7" t="s">
        <v>134</v>
      </c>
      <c r="C157" s="92">
        <v>3.11</v>
      </c>
      <c r="D157" s="92">
        <v>3.81</v>
      </c>
      <c r="E157" s="92">
        <v>2.92</v>
      </c>
      <c r="F157" s="107">
        <v>1.96</v>
      </c>
      <c r="G157" s="25"/>
    </row>
    <row r="158" spans="2:8" x14ac:dyDescent="0.25">
      <c r="B158" s="16"/>
      <c r="E158" s="28"/>
      <c r="F158" s="28"/>
      <c r="G158" s="25"/>
      <c r="H158" s="25"/>
    </row>
    <row r="159" spans="2:8" ht="15.75" x14ac:dyDescent="0.25">
      <c r="B159" s="21" t="s">
        <v>135</v>
      </c>
      <c r="D159" s="35"/>
      <c r="E159" s="35"/>
      <c r="F159" s="35" t="s">
        <v>197</v>
      </c>
      <c r="G159" s="25"/>
      <c r="H159" s="25"/>
    </row>
    <row r="160" spans="2:8" x14ac:dyDescent="0.25">
      <c r="B160" s="62"/>
      <c r="C160" s="36" t="s">
        <v>167</v>
      </c>
      <c r="D160" s="36" t="s">
        <v>168</v>
      </c>
      <c r="E160" s="36" t="s">
        <v>169</v>
      </c>
      <c r="F160" s="36" t="s">
        <v>201</v>
      </c>
      <c r="G160" s="25"/>
    </row>
    <row r="161" spans="2:8" x14ac:dyDescent="0.25">
      <c r="B161" s="31" t="s">
        <v>136</v>
      </c>
      <c r="C161" s="91">
        <v>19</v>
      </c>
      <c r="D161" s="91">
        <v>25</v>
      </c>
      <c r="E161" s="91">
        <v>12</v>
      </c>
      <c r="F161" s="146">
        <v>10</v>
      </c>
      <c r="G161" s="25"/>
    </row>
    <row r="162" spans="2:8" x14ac:dyDescent="0.25">
      <c r="B162" s="31" t="s">
        <v>137</v>
      </c>
      <c r="C162" s="91">
        <v>2</v>
      </c>
      <c r="D162" s="91">
        <v>3</v>
      </c>
      <c r="E162" s="91">
        <v>10</v>
      </c>
      <c r="F162" s="146">
        <v>4</v>
      </c>
      <c r="G162" s="25"/>
    </row>
    <row r="163" spans="2:8" x14ac:dyDescent="0.25">
      <c r="B163" s="16"/>
      <c r="G163" s="25"/>
      <c r="H163" s="25"/>
    </row>
    <row r="164" spans="2:8" ht="16.5" x14ac:dyDescent="0.25">
      <c r="B164" s="39" t="s">
        <v>138</v>
      </c>
      <c r="G164" s="25"/>
      <c r="H164" s="25"/>
    </row>
    <row r="165" spans="2:8" ht="16.5" x14ac:dyDescent="0.25">
      <c r="B165" s="39" t="s">
        <v>88</v>
      </c>
      <c r="G165" s="25"/>
      <c r="H165" s="25"/>
    </row>
    <row r="166" spans="2:8" ht="15.75" x14ac:dyDescent="0.25">
      <c r="B166" s="21" t="s">
        <v>139</v>
      </c>
    </row>
    <row r="167" spans="2:8" x14ac:dyDescent="0.25">
      <c r="B167" s="26"/>
      <c r="C167" s="36" t="s">
        <v>167</v>
      </c>
      <c r="D167" s="36" t="s">
        <v>168</v>
      </c>
      <c r="E167" s="36" t="s">
        <v>169</v>
      </c>
      <c r="F167" s="36" t="s">
        <v>201</v>
      </c>
      <c r="G167" s="25"/>
    </row>
    <row r="168" spans="2:8" x14ac:dyDescent="0.25">
      <c r="B168" s="150" t="s">
        <v>143</v>
      </c>
      <c r="C168" s="85" t="s">
        <v>0</v>
      </c>
      <c r="D168" s="151" t="s">
        <v>148</v>
      </c>
      <c r="E168" s="151" t="s">
        <v>149</v>
      </c>
      <c r="F168" s="151" t="s">
        <v>150</v>
      </c>
    </row>
    <row r="169" spans="2:8" x14ac:dyDescent="0.25">
      <c r="B169" s="150" t="s">
        <v>144</v>
      </c>
      <c r="C169" s="85" t="s">
        <v>0</v>
      </c>
      <c r="D169" s="151" t="s">
        <v>153</v>
      </c>
      <c r="E169" s="151" t="s">
        <v>152</v>
      </c>
      <c r="F169" s="151" t="s">
        <v>151</v>
      </c>
    </row>
    <row r="170" spans="2:8" ht="28.5" x14ac:dyDescent="0.25">
      <c r="B170" s="150" t="s">
        <v>145</v>
      </c>
      <c r="C170" s="85" t="s">
        <v>0</v>
      </c>
      <c r="D170" s="151" t="s">
        <v>142</v>
      </c>
      <c r="E170" s="151" t="s">
        <v>141</v>
      </c>
      <c r="F170" s="151" t="s">
        <v>140</v>
      </c>
    </row>
    <row r="171" spans="2:8" x14ac:dyDescent="0.25">
      <c r="B171" s="150" t="s">
        <v>146</v>
      </c>
      <c r="C171" s="85" t="s">
        <v>0</v>
      </c>
      <c r="D171" s="152" t="s">
        <v>154</v>
      </c>
      <c r="E171" s="152" t="s">
        <v>156</v>
      </c>
      <c r="F171" s="152" t="s">
        <v>158</v>
      </c>
    </row>
    <row r="172" spans="2:8" x14ac:dyDescent="0.25">
      <c r="B172" s="150" t="s">
        <v>147</v>
      </c>
      <c r="C172" s="85" t="s">
        <v>0</v>
      </c>
      <c r="D172" s="152" t="s">
        <v>155</v>
      </c>
      <c r="E172" s="152" t="s">
        <v>157</v>
      </c>
      <c r="F172" s="152" t="s">
        <v>159</v>
      </c>
    </row>
    <row r="173" spans="2:8" x14ac:dyDescent="0.25">
      <c r="B173" s="28" t="s">
        <v>221</v>
      </c>
    </row>
    <row r="174" spans="2:8" ht="28.5" customHeight="1" x14ac:dyDescent="0.25">
      <c r="B174" s="200" t="s">
        <v>218</v>
      </c>
      <c r="C174" s="200"/>
      <c r="D174" s="200"/>
      <c r="E174" s="200"/>
      <c r="F174" s="200"/>
    </row>
  </sheetData>
  <mergeCells count="4">
    <mergeCell ref="B122:F122"/>
    <mergeCell ref="B20:F20"/>
    <mergeCell ref="B56:F56"/>
    <mergeCell ref="B174:F174"/>
  </mergeCells>
  <phoneticPr fontId="7"/>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231B9-9253-487B-8B44-C12CA0D40FF5}">
  <dimension ref="B2:K71"/>
  <sheetViews>
    <sheetView topLeftCell="A17" zoomScale="64" zoomScaleNormal="64" workbookViewId="0">
      <selection activeCell="J26" sqref="J26"/>
    </sheetView>
  </sheetViews>
  <sheetFormatPr defaultColWidth="9.28515625" defaultRowHeight="14.25" x14ac:dyDescent="0.25"/>
  <cols>
    <col min="1" max="1" width="3.7109375" style="76" customWidth="1"/>
    <col min="2" max="2" width="95" style="76" customWidth="1"/>
    <col min="3" max="9" width="19.28515625" style="76" customWidth="1"/>
    <col min="10" max="16384" width="9.28515625" style="76"/>
  </cols>
  <sheetData>
    <row r="2" spans="2:9" ht="30" x14ac:dyDescent="0.45">
      <c r="B2" s="32" t="s">
        <v>160</v>
      </c>
    </row>
    <row r="4" spans="2:9" ht="21" x14ac:dyDescent="0.3">
      <c r="B4" s="65" t="s">
        <v>161</v>
      </c>
      <c r="G4" s="38"/>
      <c r="H4" s="38"/>
      <c r="I4" s="59" t="s">
        <v>260</v>
      </c>
    </row>
    <row r="5" spans="2:9" ht="16.5" x14ac:dyDescent="0.25">
      <c r="B5" s="172" t="s">
        <v>162</v>
      </c>
    </row>
    <row r="6" spans="2:9" ht="16.5" x14ac:dyDescent="0.25">
      <c r="B6" s="172" t="s">
        <v>163</v>
      </c>
    </row>
    <row r="8" spans="2:9" x14ac:dyDescent="0.25">
      <c r="B8" s="16" t="s">
        <v>164</v>
      </c>
    </row>
    <row r="9" spans="2:9" x14ac:dyDescent="0.25">
      <c r="B9" s="64"/>
      <c r="C9" s="36" t="s">
        <v>165</v>
      </c>
      <c r="D9" s="36" t="s">
        <v>166</v>
      </c>
      <c r="E9" s="36" t="s">
        <v>167</v>
      </c>
      <c r="F9" s="36" t="s">
        <v>168</v>
      </c>
      <c r="G9" s="36" t="s">
        <v>169</v>
      </c>
      <c r="H9" s="36" t="s">
        <v>170</v>
      </c>
      <c r="I9" s="36" t="s">
        <v>258</v>
      </c>
    </row>
    <row r="10" spans="2:9" x14ac:dyDescent="0.25">
      <c r="B10" s="71" t="s">
        <v>171</v>
      </c>
      <c r="C10" s="73">
        <v>21</v>
      </c>
      <c r="D10" s="73">
        <v>19</v>
      </c>
      <c r="E10" s="73">
        <v>19</v>
      </c>
      <c r="F10" s="73">
        <v>16</v>
      </c>
      <c r="G10" s="73">
        <v>22</v>
      </c>
      <c r="H10" s="73">
        <v>12</v>
      </c>
      <c r="I10" s="165">
        <v>9</v>
      </c>
    </row>
    <row r="11" spans="2:9" x14ac:dyDescent="0.25">
      <c r="B11" s="71" t="s">
        <v>172</v>
      </c>
      <c r="C11" s="73">
        <v>100</v>
      </c>
      <c r="D11" s="72">
        <v>99.5</v>
      </c>
      <c r="E11" s="72">
        <v>99.5</v>
      </c>
      <c r="F11" s="72">
        <v>98.6</v>
      </c>
      <c r="G11" s="73">
        <v>100</v>
      </c>
      <c r="H11" s="73">
        <v>100</v>
      </c>
      <c r="I11" s="165">
        <v>100</v>
      </c>
    </row>
    <row r="12" spans="2:9" x14ac:dyDescent="0.25">
      <c r="B12" s="71" t="s">
        <v>173</v>
      </c>
      <c r="C12" s="73">
        <v>7</v>
      </c>
      <c r="D12" s="73">
        <v>10</v>
      </c>
      <c r="E12" s="73">
        <v>11</v>
      </c>
      <c r="F12" s="73">
        <v>9</v>
      </c>
      <c r="G12" s="75" t="s">
        <v>174</v>
      </c>
      <c r="H12" s="73">
        <v>11</v>
      </c>
      <c r="I12" s="165">
        <v>9</v>
      </c>
    </row>
    <row r="13" spans="2:9" x14ac:dyDescent="0.25">
      <c r="B13" s="71" t="s">
        <v>175</v>
      </c>
      <c r="C13" s="72">
        <v>28.6</v>
      </c>
      <c r="D13" s="72">
        <v>50</v>
      </c>
      <c r="E13" s="72">
        <v>45.5</v>
      </c>
      <c r="F13" s="72">
        <v>66.7</v>
      </c>
      <c r="G13" s="72">
        <v>66.7</v>
      </c>
      <c r="H13" s="72">
        <v>72.7</v>
      </c>
      <c r="I13" s="166">
        <v>66.7</v>
      </c>
    </row>
    <row r="14" spans="2:9" x14ac:dyDescent="0.25">
      <c r="B14" s="71" t="s">
        <v>176</v>
      </c>
      <c r="C14" s="72">
        <v>0</v>
      </c>
      <c r="D14" s="72">
        <v>0</v>
      </c>
      <c r="E14" s="72">
        <v>0</v>
      </c>
      <c r="F14" s="72">
        <v>11.1</v>
      </c>
      <c r="G14" s="72">
        <v>11.1</v>
      </c>
      <c r="H14" s="72">
        <v>18.2</v>
      </c>
      <c r="I14" s="166">
        <v>11.1</v>
      </c>
    </row>
    <row r="15" spans="2:9" s="66" customFormat="1" ht="30" customHeight="1" x14ac:dyDescent="0.25">
      <c r="B15" s="67" t="s">
        <v>177</v>
      </c>
      <c r="C15" s="63">
        <v>1</v>
      </c>
      <c r="D15" s="63">
        <v>1</v>
      </c>
      <c r="E15" s="63">
        <v>1</v>
      </c>
      <c r="F15" s="63">
        <v>1</v>
      </c>
      <c r="G15" s="63">
        <v>2</v>
      </c>
      <c r="H15" s="73">
        <v>3</v>
      </c>
      <c r="I15" s="165">
        <v>2</v>
      </c>
    </row>
    <row r="16" spans="2:9" s="66" customFormat="1" ht="30" customHeight="1" x14ac:dyDescent="0.2">
      <c r="B16" s="67" t="s">
        <v>178</v>
      </c>
      <c r="C16" s="69">
        <v>3.6</v>
      </c>
      <c r="D16" s="69">
        <v>1.6</v>
      </c>
      <c r="E16" s="69">
        <v>2.2000000000000002</v>
      </c>
      <c r="F16" s="69">
        <v>2.2999999999999998</v>
      </c>
      <c r="G16" s="69">
        <v>4</v>
      </c>
      <c r="H16" s="69">
        <v>2.5</v>
      </c>
      <c r="I16" s="167">
        <v>3.3</v>
      </c>
    </row>
    <row r="17" spans="2:11" s="66" customFormat="1" ht="20.25" customHeight="1" x14ac:dyDescent="0.25">
      <c r="B17" s="70" t="s">
        <v>179</v>
      </c>
      <c r="C17" s="79"/>
      <c r="D17" s="79"/>
      <c r="E17" s="79"/>
      <c r="F17" s="79"/>
      <c r="G17" s="79"/>
      <c r="H17" s="77"/>
      <c r="I17" s="77"/>
    </row>
    <row r="18" spans="2:11" ht="15" customHeight="1" x14ac:dyDescent="0.25"/>
    <row r="19" spans="2:11" ht="14.25" customHeight="1" x14ac:dyDescent="0.25">
      <c r="B19" s="16" t="s">
        <v>180</v>
      </c>
    </row>
    <row r="20" spans="2:11" ht="15" customHeight="1" x14ac:dyDescent="0.25">
      <c r="B20" s="80" t="s">
        <v>181</v>
      </c>
    </row>
    <row r="21" spans="2:11" x14ac:dyDescent="0.25">
      <c r="B21" s="64"/>
      <c r="C21" s="36" t="s">
        <v>165</v>
      </c>
      <c r="D21" s="36" t="s">
        <v>166</v>
      </c>
      <c r="E21" s="36" t="s">
        <v>167</v>
      </c>
      <c r="F21" s="36" t="s">
        <v>168</v>
      </c>
      <c r="G21" s="36" t="s">
        <v>169</v>
      </c>
      <c r="H21" s="36" t="s">
        <v>170</v>
      </c>
      <c r="I21" s="36" t="s">
        <v>258</v>
      </c>
    </row>
    <row r="22" spans="2:11" x14ac:dyDescent="0.25">
      <c r="B22" s="31" t="s">
        <v>227</v>
      </c>
      <c r="C22" s="10" t="s">
        <v>0</v>
      </c>
      <c r="D22" s="10" t="s">
        <v>0</v>
      </c>
      <c r="E22" s="10" t="s">
        <v>0</v>
      </c>
      <c r="F22" s="73">
        <v>17</v>
      </c>
      <c r="G22" s="73">
        <v>15</v>
      </c>
      <c r="H22" s="73">
        <v>11</v>
      </c>
      <c r="I22" s="165">
        <v>5</v>
      </c>
    </row>
    <row r="23" spans="2:11" x14ac:dyDescent="0.25">
      <c r="B23" s="71" t="s">
        <v>182</v>
      </c>
      <c r="C23" s="10" t="s">
        <v>0</v>
      </c>
      <c r="D23" s="10" t="s">
        <v>0</v>
      </c>
      <c r="E23" s="10" t="s">
        <v>0</v>
      </c>
      <c r="F23" s="73">
        <v>100</v>
      </c>
      <c r="G23" s="73">
        <v>100</v>
      </c>
      <c r="H23" s="73">
        <v>100</v>
      </c>
      <c r="I23" s="165">
        <v>100</v>
      </c>
    </row>
    <row r="24" spans="2:11" x14ac:dyDescent="0.25">
      <c r="B24" s="71" t="s">
        <v>175</v>
      </c>
      <c r="C24" s="10" t="s">
        <v>0</v>
      </c>
      <c r="D24" s="10" t="s">
        <v>0</v>
      </c>
      <c r="E24" s="10" t="s">
        <v>0</v>
      </c>
      <c r="F24" s="73">
        <v>75</v>
      </c>
      <c r="G24" s="73">
        <v>75</v>
      </c>
      <c r="H24" s="73">
        <v>75</v>
      </c>
      <c r="I24" s="165">
        <v>75</v>
      </c>
    </row>
    <row r="25" spans="2:11" x14ac:dyDescent="0.25">
      <c r="B25" s="71" t="s">
        <v>183</v>
      </c>
      <c r="C25" s="10" t="s">
        <v>0</v>
      </c>
      <c r="D25" s="10" t="s">
        <v>0</v>
      </c>
      <c r="E25" s="10" t="s">
        <v>0</v>
      </c>
      <c r="F25" s="73">
        <v>0</v>
      </c>
      <c r="G25" s="73">
        <v>0</v>
      </c>
      <c r="H25" s="73">
        <v>0</v>
      </c>
      <c r="I25" s="165">
        <v>0</v>
      </c>
    </row>
    <row r="26" spans="2:11" x14ac:dyDescent="0.25">
      <c r="B26" s="28" t="s">
        <v>226</v>
      </c>
    </row>
    <row r="28" spans="2:11" ht="15" customHeight="1" x14ac:dyDescent="0.25">
      <c r="B28" s="80" t="s">
        <v>198</v>
      </c>
    </row>
    <row r="29" spans="2:11" x14ac:dyDescent="0.25">
      <c r="B29" s="64"/>
      <c r="C29" s="36" t="s">
        <v>165</v>
      </c>
      <c r="D29" s="36" t="s">
        <v>166</v>
      </c>
      <c r="E29" s="36" t="s">
        <v>167</v>
      </c>
      <c r="F29" s="36" t="s">
        <v>168</v>
      </c>
      <c r="G29" s="36" t="s">
        <v>169</v>
      </c>
      <c r="H29" s="36" t="s">
        <v>170</v>
      </c>
      <c r="I29" s="36" t="s">
        <v>258</v>
      </c>
    </row>
    <row r="30" spans="2:11" x14ac:dyDescent="0.25">
      <c r="B30" s="31" t="s">
        <v>227</v>
      </c>
      <c r="C30" s="10" t="s">
        <v>0</v>
      </c>
      <c r="D30" s="10" t="s">
        <v>0</v>
      </c>
      <c r="E30" s="10" t="s">
        <v>0</v>
      </c>
      <c r="F30" s="73">
        <v>19</v>
      </c>
      <c r="G30" s="73">
        <v>18</v>
      </c>
      <c r="H30" s="73">
        <v>12</v>
      </c>
      <c r="I30" s="168" t="s">
        <v>261</v>
      </c>
      <c r="J30" s="163"/>
      <c r="K30" s="164"/>
    </row>
    <row r="31" spans="2:11" x14ac:dyDescent="0.25">
      <c r="B31" s="71" t="s">
        <v>182</v>
      </c>
      <c r="C31" s="10" t="s">
        <v>0</v>
      </c>
      <c r="D31" s="10" t="s">
        <v>0</v>
      </c>
      <c r="E31" s="10" t="s">
        <v>0</v>
      </c>
      <c r="F31" s="73">
        <v>100</v>
      </c>
      <c r="G31" s="73">
        <v>100</v>
      </c>
      <c r="H31" s="73">
        <v>100</v>
      </c>
      <c r="I31" s="165">
        <v>100</v>
      </c>
    </row>
    <row r="32" spans="2:11" x14ac:dyDescent="0.25">
      <c r="B32" s="71" t="s">
        <v>175</v>
      </c>
      <c r="C32" s="10" t="s">
        <v>0</v>
      </c>
      <c r="D32" s="10" t="s">
        <v>0</v>
      </c>
      <c r="E32" s="10" t="s">
        <v>0</v>
      </c>
      <c r="F32" s="72">
        <v>66.7</v>
      </c>
      <c r="G32" s="72">
        <v>66.7</v>
      </c>
      <c r="H32" s="72">
        <v>66.7</v>
      </c>
      <c r="I32" s="166">
        <v>66.7</v>
      </c>
    </row>
    <row r="33" spans="2:9" x14ac:dyDescent="0.25">
      <c r="B33" s="71" t="s">
        <v>183</v>
      </c>
      <c r="C33" s="10" t="s">
        <v>0</v>
      </c>
      <c r="D33" s="10" t="s">
        <v>0</v>
      </c>
      <c r="E33" s="10" t="s">
        <v>0</v>
      </c>
      <c r="F33" s="73">
        <v>0</v>
      </c>
      <c r="G33" s="73">
        <v>0</v>
      </c>
      <c r="H33" s="73">
        <v>0</v>
      </c>
      <c r="I33" s="165">
        <v>33.299999999999997</v>
      </c>
    </row>
    <row r="34" spans="2:9" x14ac:dyDescent="0.25">
      <c r="B34" s="28" t="s">
        <v>226</v>
      </c>
    </row>
    <row r="35" spans="2:9" x14ac:dyDescent="0.25">
      <c r="B35" s="76" t="s">
        <v>259</v>
      </c>
    </row>
    <row r="36" spans="2:9" x14ac:dyDescent="0.25">
      <c r="B36" s="163"/>
    </row>
    <row r="37" spans="2:9" ht="15" customHeight="1" x14ac:dyDescent="0.25">
      <c r="B37" s="80" t="s">
        <v>199</v>
      </c>
    </row>
    <row r="38" spans="2:9" x14ac:dyDescent="0.25">
      <c r="B38" s="64"/>
      <c r="C38" s="36" t="s">
        <v>165</v>
      </c>
      <c r="D38" s="36" t="s">
        <v>166</v>
      </c>
      <c r="E38" s="36" t="s">
        <v>167</v>
      </c>
      <c r="F38" s="36" t="s">
        <v>168</v>
      </c>
      <c r="G38" s="36" t="s">
        <v>169</v>
      </c>
      <c r="H38" s="36" t="s">
        <v>170</v>
      </c>
      <c r="I38" s="36" t="s">
        <v>258</v>
      </c>
    </row>
    <row r="39" spans="2:9" x14ac:dyDescent="0.25">
      <c r="B39" s="31" t="s">
        <v>227</v>
      </c>
      <c r="C39" s="10" t="s">
        <v>0</v>
      </c>
      <c r="D39" s="10" t="s">
        <v>0</v>
      </c>
      <c r="E39" s="10" t="s">
        <v>0</v>
      </c>
      <c r="F39" s="74">
        <v>18</v>
      </c>
      <c r="G39" s="74">
        <v>16</v>
      </c>
      <c r="H39" s="74">
        <v>13</v>
      </c>
      <c r="I39" s="122">
        <v>8</v>
      </c>
    </row>
    <row r="40" spans="2:9" x14ac:dyDescent="0.25">
      <c r="B40" s="71" t="s">
        <v>182</v>
      </c>
      <c r="C40" s="10" t="s">
        <v>0</v>
      </c>
      <c r="D40" s="10" t="s">
        <v>0</v>
      </c>
      <c r="E40" s="10" t="s">
        <v>0</v>
      </c>
      <c r="F40" s="74">
        <v>100</v>
      </c>
      <c r="G40" s="74">
        <v>100</v>
      </c>
      <c r="H40" s="74">
        <v>100</v>
      </c>
      <c r="I40" s="122">
        <v>100</v>
      </c>
    </row>
    <row r="41" spans="2:9" x14ac:dyDescent="0.25">
      <c r="B41" s="71" t="s">
        <v>175</v>
      </c>
      <c r="C41" s="10" t="s">
        <v>0</v>
      </c>
      <c r="D41" s="10" t="s">
        <v>0</v>
      </c>
      <c r="E41" s="10" t="s">
        <v>0</v>
      </c>
      <c r="F41" s="74">
        <v>75</v>
      </c>
      <c r="G41" s="74">
        <v>75</v>
      </c>
      <c r="H41" s="74">
        <v>100</v>
      </c>
      <c r="I41" s="122">
        <v>100</v>
      </c>
    </row>
    <row r="42" spans="2:9" x14ac:dyDescent="0.25">
      <c r="B42" s="71" t="s">
        <v>183</v>
      </c>
      <c r="C42" s="10" t="s">
        <v>0</v>
      </c>
      <c r="D42" s="10" t="s">
        <v>0</v>
      </c>
      <c r="E42" s="10" t="s">
        <v>0</v>
      </c>
      <c r="F42" s="74">
        <v>25</v>
      </c>
      <c r="G42" s="74">
        <v>25</v>
      </c>
      <c r="H42" s="74">
        <v>33</v>
      </c>
      <c r="I42" s="122">
        <v>0</v>
      </c>
    </row>
    <row r="43" spans="2:9" x14ac:dyDescent="0.25">
      <c r="B43" s="28" t="s">
        <v>226</v>
      </c>
    </row>
    <row r="45" spans="2:9" ht="15" customHeight="1" x14ac:dyDescent="0.25">
      <c r="B45" s="80" t="s">
        <v>200</v>
      </c>
    </row>
    <row r="46" spans="2:9" x14ac:dyDescent="0.25">
      <c r="B46" s="64"/>
      <c r="C46" s="36" t="s">
        <v>165</v>
      </c>
      <c r="D46" s="36" t="s">
        <v>166</v>
      </c>
      <c r="E46" s="36" t="s">
        <v>167</v>
      </c>
      <c r="F46" s="36" t="s">
        <v>168</v>
      </c>
      <c r="G46" s="36" t="s">
        <v>169</v>
      </c>
      <c r="H46" s="36" t="s">
        <v>170</v>
      </c>
      <c r="I46" s="36" t="s">
        <v>258</v>
      </c>
    </row>
    <row r="47" spans="2:9" x14ac:dyDescent="0.25">
      <c r="B47" s="31" t="s">
        <v>228</v>
      </c>
      <c r="C47" s="10" t="s">
        <v>0</v>
      </c>
      <c r="D47" s="10" t="s">
        <v>0</v>
      </c>
      <c r="E47" s="10" t="s">
        <v>0</v>
      </c>
      <c r="F47" s="10" t="s">
        <v>0</v>
      </c>
      <c r="G47" s="73">
        <v>17</v>
      </c>
      <c r="H47" s="73">
        <v>11</v>
      </c>
      <c r="I47" s="169">
        <v>8</v>
      </c>
    </row>
    <row r="48" spans="2:9" x14ac:dyDescent="0.25">
      <c r="B48" s="71" t="s">
        <v>182</v>
      </c>
      <c r="C48" s="10" t="s">
        <v>0</v>
      </c>
      <c r="D48" s="10" t="s">
        <v>0</v>
      </c>
      <c r="E48" s="10" t="s">
        <v>0</v>
      </c>
      <c r="F48" s="10" t="s">
        <v>0</v>
      </c>
      <c r="G48" s="72">
        <v>97.1</v>
      </c>
      <c r="H48" s="72">
        <v>98.9</v>
      </c>
      <c r="I48" s="170">
        <v>100</v>
      </c>
    </row>
    <row r="49" spans="2:9" x14ac:dyDescent="0.25">
      <c r="B49" s="71" t="s">
        <v>183</v>
      </c>
      <c r="C49" s="10" t="s">
        <v>0</v>
      </c>
      <c r="D49" s="10" t="s">
        <v>0</v>
      </c>
      <c r="E49" s="10" t="s">
        <v>0</v>
      </c>
      <c r="F49" s="10" t="s">
        <v>0</v>
      </c>
      <c r="G49" s="72">
        <v>16.7</v>
      </c>
      <c r="H49" s="72">
        <v>25</v>
      </c>
      <c r="I49" s="170">
        <v>16.7</v>
      </c>
    </row>
    <row r="50" spans="2:9" x14ac:dyDescent="0.25">
      <c r="B50" s="28" t="s">
        <v>229</v>
      </c>
    </row>
    <row r="52" spans="2:9" ht="15" customHeight="1" x14ac:dyDescent="0.25">
      <c r="B52" s="80" t="s">
        <v>184</v>
      </c>
    </row>
    <row r="53" spans="2:9" x14ac:dyDescent="0.25">
      <c r="B53" s="64"/>
      <c r="C53" s="36" t="s">
        <v>165</v>
      </c>
      <c r="D53" s="36" t="s">
        <v>166</v>
      </c>
      <c r="E53" s="36" t="s">
        <v>167</v>
      </c>
      <c r="F53" s="36" t="s">
        <v>168</v>
      </c>
      <c r="G53" s="36" t="s">
        <v>169</v>
      </c>
      <c r="H53" s="36" t="s">
        <v>170</v>
      </c>
      <c r="I53" s="36" t="s">
        <v>258</v>
      </c>
    </row>
    <row r="54" spans="2:9" x14ac:dyDescent="0.25">
      <c r="B54" s="71" t="s">
        <v>185</v>
      </c>
      <c r="C54" s="10" t="s">
        <v>0</v>
      </c>
      <c r="D54" s="10" t="s">
        <v>0</v>
      </c>
      <c r="E54" s="10" t="s">
        <v>0</v>
      </c>
      <c r="F54" s="74">
        <v>11</v>
      </c>
      <c r="G54" s="74">
        <v>11</v>
      </c>
      <c r="H54" s="74">
        <v>33</v>
      </c>
      <c r="I54" s="109">
        <v>33.299999999999997</v>
      </c>
    </row>
    <row r="55" spans="2:9" x14ac:dyDescent="0.25">
      <c r="B55" s="71" t="s">
        <v>186</v>
      </c>
      <c r="C55" s="78">
        <v>0</v>
      </c>
      <c r="D55" s="78">
        <v>0</v>
      </c>
      <c r="E55" s="78">
        <v>0</v>
      </c>
      <c r="F55" s="74">
        <v>25</v>
      </c>
      <c r="G55" s="74">
        <v>25</v>
      </c>
      <c r="H55" s="74">
        <v>50</v>
      </c>
      <c r="I55" s="171">
        <v>100</v>
      </c>
    </row>
    <row r="56" spans="2:9" x14ac:dyDescent="0.25">
      <c r="B56" s="71" t="s">
        <v>187</v>
      </c>
      <c r="C56" s="10" t="s">
        <v>0</v>
      </c>
      <c r="D56" s="10" t="s">
        <v>0</v>
      </c>
      <c r="E56" s="10" t="s">
        <v>0</v>
      </c>
      <c r="F56" s="81">
        <v>15.7</v>
      </c>
      <c r="G56" s="74">
        <v>18</v>
      </c>
      <c r="H56" s="74">
        <v>40</v>
      </c>
      <c r="I56" s="171">
        <v>50</v>
      </c>
    </row>
    <row r="58" spans="2:9" ht="15" customHeight="1" x14ac:dyDescent="0.25">
      <c r="B58" s="80" t="s">
        <v>188</v>
      </c>
    </row>
    <row r="59" spans="2:9" x14ac:dyDescent="0.25">
      <c r="B59" s="64"/>
      <c r="C59" s="36" t="s">
        <v>165</v>
      </c>
      <c r="D59" s="36" t="s">
        <v>166</v>
      </c>
      <c r="E59" s="36" t="s">
        <v>167</v>
      </c>
      <c r="F59" s="36" t="s">
        <v>168</v>
      </c>
      <c r="G59" s="36" t="s">
        <v>169</v>
      </c>
      <c r="H59" s="36" t="s">
        <v>170</v>
      </c>
      <c r="I59" s="36" t="s">
        <v>258</v>
      </c>
    </row>
    <row r="60" spans="2:9" x14ac:dyDescent="0.25">
      <c r="B60" s="71" t="s">
        <v>189</v>
      </c>
      <c r="C60" s="10" t="s">
        <v>0</v>
      </c>
      <c r="D60" s="10" t="s">
        <v>0</v>
      </c>
      <c r="E60" s="10" t="s">
        <v>0</v>
      </c>
      <c r="F60" s="10" t="s">
        <v>0</v>
      </c>
      <c r="G60" s="78">
        <v>0</v>
      </c>
      <c r="H60" s="78">
        <v>0</v>
      </c>
      <c r="I60" s="141">
        <v>0</v>
      </c>
    </row>
    <row r="61" spans="2:9" x14ac:dyDescent="0.25">
      <c r="B61" s="76" t="s">
        <v>190</v>
      </c>
    </row>
    <row r="63" spans="2:9" s="2" customFormat="1" x14ac:dyDescent="0.25">
      <c r="B63" s="153" t="s">
        <v>207</v>
      </c>
    </row>
    <row r="64" spans="2:9" s="2" customFormat="1" x14ac:dyDescent="0.25">
      <c r="B64" s="154"/>
      <c r="C64" s="36" t="s">
        <v>165</v>
      </c>
      <c r="D64" s="36" t="s">
        <v>166</v>
      </c>
      <c r="E64" s="36" t="s">
        <v>167</v>
      </c>
      <c r="F64" s="36" t="s">
        <v>168</v>
      </c>
      <c r="G64" s="36" t="s">
        <v>169</v>
      </c>
      <c r="H64" s="36" t="s">
        <v>170</v>
      </c>
      <c r="I64" s="36" t="s">
        <v>258</v>
      </c>
    </row>
    <row r="65" spans="2:9" s="2" customFormat="1" x14ac:dyDescent="0.25">
      <c r="B65" s="7" t="s">
        <v>202</v>
      </c>
      <c r="C65" s="10" t="s">
        <v>0</v>
      </c>
      <c r="D65" s="10" t="s">
        <v>0</v>
      </c>
      <c r="E65" s="10" t="s">
        <v>0</v>
      </c>
      <c r="F65" s="99">
        <v>15</v>
      </c>
      <c r="G65" s="99">
        <v>18</v>
      </c>
      <c r="H65" s="99">
        <v>40</v>
      </c>
      <c r="I65" s="122">
        <v>31</v>
      </c>
    </row>
    <row r="66" spans="2:9" s="2" customFormat="1" ht="28.5" x14ac:dyDescent="0.25">
      <c r="B66" s="155" t="s">
        <v>203</v>
      </c>
      <c r="C66" s="10" t="s">
        <v>0</v>
      </c>
      <c r="D66" s="10" t="s">
        <v>0</v>
      </c>
      <c r="E66" s="10" t="s">
        <v>0</v>
      </c>
      <c r="F66" s="99">
        <v>1</v>
      </c>
      <c r="G66" s="99">
        <v>1</v>
      </c>
      <c r="H66" s="99">
        <v>8</v>
      </c>
      <c r="I66" s="122">
        <v>7</v>
      </c>
    </row>
    <row r="67" spans="2:9" s="2" customFormat="1" x14ac:dyDescent="0.25">
      <c r="B67" s="7" t="s">
        <v>204</v>
      </c>
      <c r="C67" s="10" t="s">
        <v>0</v>
      </c>
      <c r="D67" s="10" t="s">
        <v>0</v>
      </c>
      <c r="E67" s="10" t="s">
        <v>0</v>
      </c>
      <c r="F67" s="156" t="s">
        <v>0</v>
      </c>
      <c r="G67" s="156" t="s">
        <v>0</v>
      </c>
      <c r="H67" s="99">
        <v>2</v>
      </c>
      <c r="I67" s="122">
        <v>0</v>
      </c>
    </row>
    <row r="68" spans="2:9" s="2" customFormat="1" ht="28.5" x14ac:dyDescent="0.25">
      <c r="B68" s="155" t="s">
        <v>205</v>
      </c>
      <c r="C68" s="10" t="s">
        <v>0</v>
      </c>
      <c r="D68" s="10" t="s">
        <v>0</v>
      </c>
      <c r="E68" s="10" t="s">
        <v>0</v>
      </c>
      <c r="F68" s="99">
        <v>1</v>
      </c>
      <c r="G68" s="99">
        <v>1</v>
      </c>
      <c r="H68" s="99">
        <v>7</v>
      </c>
      <c r="I68" s="122">
        <v>4</v>
      </c>
    </row>
    <row r="69" spans="2:9" s="2" customFormat="1" x14ac:dyDescent="0.25">
      <c r="B69" s="7" t="s">
        <v>206</v>
      </c>
      <c r="C69" s="10" t="s">
        <v>0</v>
      </c>
      <c r="D69" s="10" t="s">
        <v>0</v>
      </c>
      <c r="E69" s="10" t="s">
        <v>0</v>
      </c>
      <c r="F69" s="99">
        <v>2</v>
      </c>
      <c r="G69" s="99">
        <v>1</v>
      </c>
      <c r="H69" s="99">
        <v>5</v>
      </c>
      <c r="I69" s="122">
        <v>11</v>
      </c>
    </row>
    <row r="70" spans="2:9" s="2" customFormat="1" x14ac:dyDescent="0.25">
      <c r="B70" s="7" t="s">
        <v>54</v>
      </c>
      <c r="C70" s="10" t="s">
        <v>0</v>
      </c>
      <c r="D70" s="10" t="s">
        <v>0</v>
      </c>
      <c r="E70" s="10" t="s">
        <v>0</v>
      </c>
      <c r="F70" s="99">
        <v>19</v>
      </c>
      <c r="G70" s="99">
        <v>21</v>
      </c>
      <c r="H70" s="99">
        <v>62</v>
      </c>
      <c r="I70" s="122">
        <v>53</v>
      </c>
    </row>
    <row r="71" spans="2:9" x14ac:dyDescent="0.25">
      <c r="B71" s="28" t="s">
        <v>230</v>
      </c>
    </row>
  </sheetData>
  <phoneticPr fontId="7"/>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FFE2063A4646449BC4C56DAC4A242A1" ma:contentTypeVersion="12" ma:contentTypeDescription="新しいドキュメントを作成します。" ma:contentTypeScope="" ma:versionID="df5b20b88d8ad1b4767595da8d243196">
  <xsd:schema xmlns:xsd="http://www.w3.org/2001/XMLSchema" xmlns:xs="http://www.w3.org/2001/XMLSchema" xmlns:p="http://schemas.microsoft.com/office/2006/metadata/properties" xmlns:ns2="3d407c02-be84-4d14-8158-4517b8598604" xmlns:ns3="1f79776a-d53c-4193-802c-814453961983" targetNamespace="http://schemas.microsoft.com/office/2006/metadata/properties" ma:root="true" ma:fieldsID="9b6990ef9a7b83c6f49fcc2bdc6db592" ns2:_="" ns3:_="">
    <xsd:import namespace="3d407c02-be84-4d14-8158-4517b8598604"/>
    <xsd:import namespace="1f79776a-d53c-4193-802c-81445396198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07c02-be84-4d14-8158-4517b85986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d5384b3e-eb7f-48a7-8a43-68e720f2ac5c"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f79776a-d53c-4193-802c-814453961983"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845e1727-b345-4b90-8b7f-233434a74139}" ma:internalName="TaxCatchAll" ma:showField="CatchAllData" ma:web="1f79776a-d53c-4193-802c-8144539619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d407c02-be84-4d14-8158-4517b8598604">
      <Terms xmlns="http://schemas.microsoft.com/office/infopath/2007/PartnerControls"/>
    </lcf76f155ced4ddcb4097134ff3c332f>
    <TaxCatchAll xmlns="1f79776a-d53c-4193-802c-814453961983" xsi:nil="true"/>
  </documentManagement>
</p:properties>
</file>

<file path=customXml/itemProps1.xml><?xml version="1.0" encoding="utf-8"?>
<ds:datastoreItem xmlns:ds="http://schemas.openxmlformats.org/officeDocument/2006/customXml" ds:itemID="{699EB509-510F-4894-98E8-2208823381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07c02-be84-4d14-8158-4517b8598604"/>
    <ds:schemaRef ds:uri="1f79776a-d53c-4193-802c-8144539619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D13EBD-F119-435C-94B9-9DBA8F0718B9}">
  <ds:schemaRefs>
    <ds:schemaRef ds:uri="http://schemas.microsoft.com/sharepoint/v3/contenttype/forms"/>
  </ds:schemaRefs>
</ds:datastoreItem>
</file>

<file path=customXml/itemProps3.xml><?xml version="1.0" encoding="utf-8"?>
<ds:datastoreItem xmlns:ds="http://schemas.openxmlformats.org/officeDocument/2006/customXml" ds:itemID="{CA78981B-B3B1-4614-8D01-3E3D6E64306B}">
  <ds:schemaRefs>
    <ds:schemaRef ds:uri="http://schemas.microsoft.com/office/2006/metadata/properties"/>
    <ds:schemaRef ds:uri="http://schemas.microsoft.com/office/infopath/2007/PartnerControls"/>
    <ds:schemaRef ds:uri="3d407c02-be84-4d14-8158-4517b8598604"/>
    <ds:schemaRef ds:uri="1f79776a-d53c-4193-802c-81445396198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E (Environment)</vt:lpstr>
      <vt:lpstr>S (Social)</vt:lpstr>
      <vt:lpstr>G (Governance)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2021-11-25T02:16:52Z</dcterms:created>
  <dcterms:modified xsi:type="dcterms:W3CDTF">2024-04-16T09:17:45Z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0x010100EFFE2063A4646449BC4C56DAC4A242A1</vt:lpwstr>
  </property>
</Properties>
</file>